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kawamura.tappei-01\Downloads\"/>
    </mc:Choice>
  </mc:AlternateContent>
  <xr:revisionPtr revIDLastSave="0" documentId="13_ncr:1_{BE74EB44-4D55-44D3-84BA-CA7C57820622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最初にお読みください" sheetId="5" r:id="rId1"/>
    <sheet name="①契約金額で計算" sheetId="2" r:id="rId2"/>
    <sheet name="②お支払い金額で計算" sheetId="7" r:id="rId3"/>
    <sheet name="③ランサー手取りで計算" sheetId="6" r:id="rId4"/>
    <sheet name="④【割引】契約金額で計算" sheetId="8" r:id="rId5"/>
    <sheet name="⑤【割引】お支払い金額で計算" sheetId="9" r:id="rId6"/>
    <sheet name="⑥【割引】ランサー手取りで計算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0" l="1"/>
  <c r="C5" i="10" s="1"/>
  <c r="C6" i="6"/>
  <c r="C10" i="6" s="1"/>
  <c r="C6" i="9"/>
  <c r="F10" i="9" s="1"/>
  <c r="C6" i="7"/>
  <c r="F10" i="7" s="1"/>
  <c r="C6" i="8"/>
  <c r="F10" i="8" s="1"/>
  <c r="C6" i="2"/>
  <c r="C10" i="2" s="1"/>
  <c r="F13" i="8"/>
  <c r="C13" i="8"/>
  <c r="C13" i="2"/>
  <c r="F13" i="2"/>
  <c r="C5" i="9" l="1"/>
  <c r="C13" i="9" s="1"/>
  <c r="C10" i="9"/>
  <c r="C11" i="9" s="1"/>
  <c r="C14" i="9" s="1"/>
  <c r="F13" i="9"/>
  <c r="F14" i="9" s="1"/>
  <c r="F13" i="10"/>
  <c r="C13" i="10"/>
  <c r="C14" i="10" s="1"/>
  <c r="C10" i="10"/>
  <c r="F10" i="10"/>
  <c r="F11" i="10" s="1"/>
  <c r="C10" i="8"/>
  <c r="C11" i="8" s="1"/>
  <c r="C14" i="8" s="1"/>
  <c r="F10" i="6"/>
  <c r="F11" i="6" s="1"/>
  <c r="C5" i="6"/>
  <c r="F13" i="6" s="1"/>
  <c r="C5" i="7"/>
  <c r="C13" i="7" s="1"/>
  <c r="C10" i="7"/>
  <c r="C11" i="7" s="1"/>
  <c r="F11" i="8"/>
  <c r="F14" i="8" s="1"/>
  <c r="F10" i="2"/>
  <c r="F11" i="2" s="1"/>
  <c r="F14" i="2" s="1"/>
  <c r="C11" i="2"/>
  <c r="F14" i="10" l="1"/>
  <c r="F13" i="7"/>
  <c r="F14" i="7" s="1"/>
  <c r="C14" i="7"/>
  <c r="F14" i="6"/>
  <c r="C13" i="6"/>
  <c r="C14" i="6" s="1"/>
  <c r="C14" i="2"/>
</calcChain>
</file>

<file path=xl/sharedStrings.xml><?xml version="1.0" encoding="utf-8"?>
<sst xmlns="http://schemas.openxmlformats.org/spreadsheetml/2006/main" count="143" uniqueCount="48">
  <si>
    <t>税抜</t>
    <rPh sb="0" eb="2">
      <t>ゼイヌキ</t>
    </rPh>
    <phoneticPr fontId="1"/>
  </si>
  <si>
    <t>税込</t>
    <rPh sb="0" eb="2">
      <t>ゼイコミ</t>
    </rPh>
    <phoneticPr fontId="1"/>
  </si>
  <si>
    <t>ランサー</t>
    <phoneticPr fontId="1"/>
  </si>
  <si>
    <t>クライアント</t>
    <phoneticPr fontId="1"/>
  </si>
  <si>
    <t>契約金額</t>
    <phoneticPr fontId="1"/>
  </si>
  <si>
    <t>黄色くハイライトされているセルに金額を入力してください。</t>
    <rPh sb="0" eb="2">
      <t>キイロ</t>
    </rPh>
    <rPh sb="16" eb="18">
      <t>キンガク</t>
    </rPh>
    <rPh sb="19" eb="21">
      <t>ニュウリョク</t>
    </rPh>
    <phoneticPr fontId="1"/>
  </si>
  <si>
    <t>システム手数料について</t>
    <rPh sb="4" eb="7">
      <t>テスウ</t>
    </rPh>
    <phoneticPr fontId="1"/>
  </si>
  <si>
    <t>ランサーの料率: 15% (税込では16.5%)
クライアントの料率: 5% (税込では5.5%)</t>
    <rPh sb="4" eb="5">
      <t>テスウ</t>
    </rPh>
    <rPh sb="5" eb="7">
      <t>リョウリ</t>
    </rPh>
    <phoneticPr fontId="1"/>
  </si>
  <si>
    <t>源泉徴収対象となる依頼の条件を教えてください</t>
  </si>
  <si>
    <t>ランサーズは源泉徴収してくれますか？（クライアント向け）</t>
  </si>
  <si>
    <t>源泉徴収税ってなんですか？</t>
  </si>
  <si>
    <t>源泉徴収後
ランサー手取り</t>
    <rPh sb="0" eb="5">
      <t>ゲンセn</t>
    </rPh>
    <rPh sb="10" eb="12">
      <t>テドリ</t>
    </rPh>
    <phoneticPr fontId="1"/>
  </si>
  <si>
    <t>源泉徴収税</t>
    <rPh sb="0" eb="5">
      <t>ゲンセンチョウシュウゼ</t>
    </rPh>
    <phoneticPr fontId="1"/>
  </si>
  <si>
    <t>「契約金額」をもとに金額を計算する</t>
    <rPh sb="1" eb="5">
      <t>ケイヤク</t>
    </rPh>
    <rPh sb="10" eb="12">
      <t>キンガク</t>
    </rPh>
    <rPh sb="13" eb="15">
      <t>ケイサンス</t>
    </rPh>
    <phoneticPr fontId="1"/>
  </si>
  <si>
    <t>【予告】2022年10月1日以降、システム手数料の改定を行います</t>
    <phoneticPr fontId="1"/>
  </si>
  <si>
    <t>新システム手数料の詳細はお知らせをご覧ください</t>
    <rPh sb="0" eb="1">
      <t>シンテス</t>
    </rPh>
    <rPh sb="5" eb="8">
      <t>テスウ</t>
    </rPh>
    <rPh sb="9" eb="11">
      <t>ショウサイ</t>
    </rPh>
    <phoneticPr fontId="1"/>
  </si>
  <si>
    <t>計算の基準にする金額を選んでください (Excelファイル内の別タブに遷移します)</t>
    <rPh sb="0" eb="2">
      <t>ケイサn</t>
    </rPh>
    <rPh sb="3" eb="5">
      <t>キジュn</t>
    </rPh>
    <rPh sb="8" eb="10">
      <t>キンガク</t>
    </rPh>
    <rPh sb="11" eb="12">
      <t>エランデ</t>
    </rPh>
    <rPh sb="29" eb="30">
      <t xml:space="preserve">ナイ </t>
    </rPh>
    <rPh sb="31" eb="32">
      <t>ベテゥ</t>
    </rPh>
    <rPh sb="35" eb="37">
      <t>センイシマ</t>
    </rPh>
    <phoneticPr fontId="1"/>
  </si>
  <si>
    <t>関連リンク集</t>
    <rPh sb="0" eb="2">
      <t>カンレn</t>
    </rPh>
    <rPh sb="5" eb="6">
      <t>シュウ</t>
    </rPh>
    <phoneticPr fontId="1"/>
  </si>
  <si>
    <t xml:space="preserve">【ランサーズ公式】金額計算ツール </t>
    <rPh sb="9" eb="11">
      <t>キンガク</t>
    </rPh>
    <rPh sb="14" eb="16">
      <t>コウシキ</t>
    </rPh>
    <phoneticPr fontId="1"/>
  </si>
  <si>
    <t>※ 2022年10月1日 (土) 以降の仮払いから新手数料が適用されます
※ 切り上げ・切り捨てにより誤差が生じることがあります
※ 割引制度やキャンペーンなどの条件が適用されて、システム手数料率が変わる場合は、ご自身で料率を変更してください</t>
    <rPh sb="32" eb="36">
      <t>ケイヤク</t>
    </rPh>
    <rPh sb="37" eb="39">
      <t>キジュn</t>
    </rPh>
    <rPh sb="40" eb="42">
      <t>キンガク</t>
    </rPh>
    <rPh sb="43" eb="47">
      <t>ジョウケn</t>
    </rPh>
    <rPh sb="81" eb="83">
      <t>ジョウケn</t>
    </rPh>
    <phoneticPr fontId="1"/>
  </si>
  <si>
    <t>旧契約金額・ランサー手取り 計算ツール</t>
    <rPh sb="0" eb="1">
      <t xml:space="preserve">キュウ </t>
    </rPh>
    <rPh sb="1" eb="7">
      <t>キュウテス</t>
    </rPh>
    <phoneticPr fontId="1"/>
  </si>
  <si>
    <t>※源泉徴収後ランサー手取りはランサー手取りから源泉徴収税を差し引いた金額です。</t>
    <rPh sb="1" eb="5">
      <t>ゲンセンチョウシュウ</t>
    </rPh>
    <rPh sb="5" eb="6">
      <t>ゴ</t>
    </rPh>
    <rPh sb="10" eb="12">
      <t>テド</t>
    </rPh>
    <rPh sb="18" eb="20">
      <t>テド</t>
    </rPh>
    <rPh sb="23" eb="25">
      <t>ゲンセン</t>
    </rPh>
    <rPh sb="25" eb="27">
      <t>チョウシュウ</t>
    </rPh>
    <rPh sb="27" eb="28">
      <t>ゼイ</t>
    </rPh>
    <rPh sb="29" eb="30">
      <t>サ</t>
    </rPh>
    <rPh sb="31" eb="32">
      <t>ヒ</t>
    </rPh>
    <rPh sb="34" eb="36">
      <t>キンガク</t>
    </rPh>
    <phoneticPr fontId="1"/>
  </si>
  <si>
    <t>源泉徴収後
お支払い金額</t>
    <rPh sb="0" eb="5">
      <t>ゲンセn</t>
    </rPh>
    <rPh sb="7" eb="9">
      <t>シハライ</t>
    </rPh>
    <phoneticPr fontId="1"/>
  </si>
  <si>
    <r>
      <rPr>
        <sz val="11"/>
        <color theme="1"/>
        <rFont val="ＭＳ ゴシック"/>
        <family val="3"/>
        <charset val="128"/>
      </rPr>
      <t>※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ＭＳ Ｐゴシック"/>
        <family val="3"/>
        <charset val="128"/>
      </rPr>
      <t>源泉徴収後お支払い金額は、お支払金額から源泉徴収税を差し引いた金額です。</t>
    </r>
    <rPh sb="2" eb="4">
      <t>ゲンセン</t>
    </rPh>
    <rPh sb="4" eb="6">
      <t>チョウシュウ</t>
    </rPh>
    <rPh sb="6" eb="7">
      <t>ゴ</t>
    </rPh>
    <rPh sb="8" eb="10">
      <t>シハラ</t>
    </rPh>
    <rPh sb="11" eb="13">
      <t>キンガク</t>
    </rPh>
    <rPh sb="16" eb="18">
      <t>シハライ</t>
    </rPh>
    <rPh sb="18" eb="20">
      <t>キンガク</t>
    </rPh>
    <rPh sb="22" eb="24">
      <t>ゲンセン</t>
    </rPh>
    <rPh sb="24" eb="26">
      <t>チョウシュウ</t>
    </rPh>
    <rPh sb="26" eb="27">
      <t>ゼイ</t>
    </rPh>
    <rPh sb="28" eb="29">
      <t>サ</t>
    </rPh>
    <rPh sb="30" eb="31">
      <t>ヒ</t>
    </rPh>
    <rPh sb="33" eb="35">
      <t>キンガク</t>
    </rPh>
    <phoneticPr fontId="1"/>
  </si>
  <si>
    <r>
      <rPr>
        <sz val="16"/>
        <color theme="1"/>
        <rFont val="ＭＳ ゴシック"/>
        <family val="3"/>
        <charset val="128"/>
      </rPr>
      <t>【割引対象者】計算の基準にする金額を選んでください</t>
    </r>
    <r>
      <rPr>
        <sz val="16"/>
        <color theme="1"/>
        <rFont val="Arial"/>
        <family val="2"/>
      </rPr>
      <t xml:space="preserve"> (Excel</t>
    </r>
    <r>
      <rPr>
        <sz val="16"/>
        <color theme="1"/>
        <rFont val="ＭＳ ゴシック"/>
        <family val="3"/>
        <charset val="128"/>
      </rPr>
      <t>ファイル内の別タブに遷移します</t>
    </r>
    <r>
      <rPr>
        <sz val="16"/>
        <color theme="1"/>
        <rFont val="Arial"/>
        <family val="2"/>
      </rPr>
      <t>)</t>
    </r>
    <rPh sb="1" eb="3">
      <t>ワリビキ</t>
    </rPh>
    <rPh sb="3" eb="5">
      <t>タイショウ</t>
    </rPh>
    <rPh sb="5" eb="6">
      <t>シャ</t>
    </rPh>
    <rPh sb="7" eb="9">
      <t>ケイサn</t>
    </rPh>
    <rPh sb="10" eb="12">
      <t>キジュn</t>
    </rPh>
    <rPh sb="15" eb="17">
      <t>キンガク</t>
    </rPh>
    <rPh sb="18" eb="19">
      <t>エランデ</t>
    </rPh>
    <rPh sb="36" eb="37">
      <t xml:space="preserve">ナイ </t>
    </rPh>
    <rPh sb="38" eb="39">
      <t>ベテゥ</t>
    </rPh>
    <rPh sb="42" eb="44">
      <t>センイシマ</t>
    </rPh>
    <phoneticPr fontId="1"/>
  </si>
  <si>
    <t>黄色くハイライトされているセルに金額・手数料率を入力してください。</t>
    <rPh sb="0" eb="2">
      <t>キイロ</t>
    </rPh>
    <rPh sb="16" eb="18">
      <t>キンガク</t>
    </rPh>
    <rPh sb="19" eb="22">
      <t>テスウリョウ</t>
    </rPh>
    <rPh sb="22" eb="23">
      <t>リツ</t>
    </rPh>
    <rPh sb="24" eb="26">
      <t>ニュウリョク</t>
    </rPh>
    <phoneticPr fontId="1"/>
  </si>
  <si>
    <r>
      <rPr>
        <sz val="12"/>
        <color rgb="FF646464"/>
        <rFont val="ＭＳ ゴシック"/>
        <family val="3"/>
        <charset val="128"/>
      </rPr>
      <t>※</t>
    </r>
    <r>
      <rPr>
        <sz val="12"/>
        <color rgb="FF646464"/>
        <rFont val="Arial"/>
        <family val="2"/>
      </rPr>
      <t xml:space="preserve"> 2022</t>
    </r>
    <r>
      <rPr>
        <sz val="12"/>
        <color rgb="FF646464"/>
        <rFont val="ＭＳ ゴシック"/>
        <family val="3"/>
        <charset val="128"/>
      </rPr>
      <t>年</t>
    </r>
    <r>
      <rPr>
        <sz val="12"/>
        <color rgb="FF646464"/>
        <rFont val="Arial"/>
        <family val="2"/>
      </rPr>
      <t>10</t>
    </r>
    <r>
      <rPr>
        <sz val="12"/>
        <color rgb="FF646464"/>
        <rFont val="ＭＳ ゴシック"/>
        <family val="3"/>
        <charset val="128"/>
      </rPr>
      <t>月</t>
    </r>
    <r>
      <rPr>
        <sz val="12"/>
        <color rgb="FF646464"/>
        <rFont val="Arial"/>
        <family val="2"/>
      </rPr>
      <t>1</t>
    </r>
    <r>
      <rPr>
        <sz val="12"/>
        <color rgb="FF646464"/>
        <rFont val="ＭＳ ゴシック"/>
        <family val="3"/>
        <charset val="128"/>
      </rPr>
      <t>日</t>
    </r>
    <r>
      <rPr>
        <sz val="12"/>
        <color rgb="FF646464"/>
        <rFont val="Arial"/>
        <family val="2"/>
      </rPr>
      <t xml:space="preserve"> (</t>
    </r>
    <r>
      <rPr>
        <sz val="12"/>
        <color rgb="FF646464"/>
        <rFont val="ＭＳ ゴシック"/>
        <family val="3"/>
        <charset val="128"/>
      </rPr>
      <t>土</t>
    </r>
    <r>
      <rPr>
        <sz val="12"/>
        <color rgb="FF646464"/>
        <rFont val="Arial"/>
        <family val="2"/>
      </rPr>
      <t xml:space="preserve">) </t>
    </r>
    <r>
      <rPr>
        <sz val="12"/>
        <color rgb="FF646464"/>
        <rFont val="ＭＳ ゴシック"/>
        <family val="3"/>
        <charset val="128"/>
      </rPr>
      <t>以降の仮払いから新手数料が適用されます
※</t>
    </r>
    <r>
      <rPr>
        <sz val="12"/>
        <color rgb="FF646464"/>
        <rFont val="Arial"/>
        <family val="2"/>
      </rPr>
      <t xml:space="preserve"> </t>
    </r>
    <r>
      <rPr>
        <sz val="12"/>
        <color rgb="FF646464"/>
        <rFont val="ＭＳ ゴシック"/>
        <family val="3"/>
        <charset val="128"/>
      </rPr>
      <t>切り上げ・切り捨てにより誤差が生じることがあります
※</t>
    </r>
    <r>
      <rPr>
        <sz val="12"/>
        <color rgb="FF646464"/>
        <rFont val="Arial"/>
        <family val="2"/>
      </rPr>
      <t xml:space="preserve"> </t>
    </r>
    <r>
      <rPr>
        <sz val="12"/>
        <color rgb="FF646464"/>
        <rFont val="ＭＳ ゴシック"/>
        <family val="3"/>
        <charset val="128"/>
      </rPr>
      <t>契約金額を基準に金額の条件交渉を行ってください</t>
    </r>
    <rPh sb="32" eb="36">
      <t>ケイヤク</t>
    </rPh>
    <rPh sb="37" eb="39">
      <t>キジュn</t>
    </rPh>
    <rPh sb="40" eb="42">
      <t>キンガク</t>
    </rPh>
    <rPh sb="43" eb="47">
      <t>ジョウケn</t>
    </rPh>
    <rPh sb="67" eb="69">
      <t>ケイヤク</t>
    </rPh>
    <rPh sb="69" eb="71">
      <t>キンガク</t>
    </rPh>
    <rPh sb="72" eb="74">
      <t>キジュン</t>
    </rPh>
    <rPh sb="75" eb="77">
      <t>キンガク</t>
    </rPh>
    <rPh sb="78" eb="80">
      <t>ジョウケン</t>
    </rPh>
    <rPh sb="80" eb="82">
      <t>コウショウ</t>
    </rPh>
    <rPh sb="83" eb="84">
      <t>オコナ</t>
    </rPh>
    <phoneticPr fontId="1"/>
  </si>
  <si>
    <r>
      <rPr>
        <sz val="12"/>
        <color rgb="FF646464"/>
        <rFont val="ＭＳ ゴシック"/>
        <family val="3"/>
        <charset val="128"/>
      </rPr>
      <t>※</t>
    </r>
    <r>
      <rPr>
        <sz val="12"/>
        <color rgb="FF646464"/>
        <rFont val="Arial"/>
        <family val="2"/>
      </rPr>
      <t xml:space="preserve"> 2022</t>
    </r>
    <r>
      <rPr>
        <sz val="12"/>
        <color rgb="FF646464"/>
        <rFont val="ＭＳ ゴシック"/>
        <family val="3"/>
        <charset val="128"/>
      </rPr>
      <t>年</t>
    </r>
    <r>
      <rPr>
        <sz val="12"/>
        <color rgb="FF646464"/>
        <rFont val="Arial"/>
        <family val="2"/>
      </rPr>
      <t>10</t>
    </r>
    <r>
      <rPr>
        <sz val="12"/>
        <color rgb="FF646464"/>
        <rFont val="ＭＳ ゴシック"/>
        <family val="3"/>
        <charset val="128"/>
      </rPr>
      <t>月</t>
    </r>
    <r>
      <rPr>
        <sz val="12"/>
        <color rgb="FF646464"/>
        <rFont val="Arial"/>
        <family val="2"/>
      </rPr>
      <t>1</t>
    </r>
    <r>
      <rPr>
        <sz val="12"/>
        <color rgb="FF646464"/>
        <rFont val="ＭＳ ゴシック"/>
        <family val="3"/>
        <charset val="128"/>
      </rPr>
      <t>日</t>
    </r>
    <r>
      <rPr>
        <sz val="12"/>
        <color rgb="FF646464"/>
        <rFont val="Arial"/>
        <family val="2"/>
      </rPr>
      <t xml:space="preserve"> (</t>
    </r>
    <r>
      <rPr>
        <sz val="12"/>
        <color rgb="FF646464"/>
        <rFont val="ＭＳ ゴシック"/>
        <family val="3"/>
        <charset val="128"/>
      </rPr>
      <t>土</t>
    </r>
    <r>
      <rPr>
        <sz val="12"/>
        <color rgb="FF646464"/>
        <rFont val="Arial"/>
        <family val="2"/>
      </rPr>
      <t xml:space="preserve">) </t>
    </r>
    <r>
      <rPr>
        <sz val="12"/>
        <color rgb="FF646464"/>
        <rFont val="ＭＳ ゴシック"/>
        <family val="3"/>
        <charset val="128"/>
      </rPr>
      <t>以降の仮払いから新手数料が適用されます
※</t>
    </r>
    <r>
      <rPr>
        <sz val="12"/>
        <color rgb="FF646464"/>
        <rFont val="Arial"/>
        <family val="2"/>
      </rPr>
      <t xml:space="preserve"> </t>
    </r>
    <r>
      <rPr>
        <sz val="12"/>
        <color rgb="FF646464"/>
        <rFont val="ＭＳ ゴシック"/>
        <family val="3"/>
        <charset val="128"/>
      </rPr>
      <t>切り上げ・切り捨てにより誤差が生じることがあります
※</t>
    </r>
    <r>
      <rPr>
        <sz val="12"/>
        <color rgb="FF646464"/>
        <rFont val="Arial"/>
        <family val="3"/>
      </rPr>
      <t xml:space="preserve"> </t>
    </r>
    <r>
      <rPr>
        <sz val="12"/>
        <color rgb="FF646464"/>
        <rFont val="ＭＳ ゴシック"/>
        <family val="3"/>
        <charset val="128"/>
      </rPr>
      <t>契約金額を基準に金額の条件交渉を行ってください</t>
    </r>
    <rPh sb="32" eb="36">
      <t>ケイヤク</t>
    </rPh>
    <rPh sb="37" eb="39">
      <t>キジュn</t>
    </rPh>
    <rPh sb="40" eb="42">
      <t>キンガク</t>
    </rPh>
    <rPh sb="43" eb="47">
      <t>ジョウケn</t>
    </rPh>
    <phoneticPr fontId="1"/>
  </si>
  <si>
    <r>
      <rPr>
        <sz val="12"/>
        <color rgb="FF646464"/>
        <rFont val="ＭＳ ゴシック"/>
        <family val="3"/>
        <charset val="128"/>
      </rPr>
      <t>※</t>
    </r>
    <r>
      <rPr>
        <sz val="12"/>
        <color rgb="FF646464"/>
        <rFont val="Arial"/>
        <family val="2"/>
      </rPr>
      <t xml:space="preserve"> 2022</t>
    </r>
    <r>
      <rPr>
        <sz val="12"/>
        <color rgb="FF646464"/>
        <rFont val="ＭＳ ゴシック"/>
        <family val="3"/>
        <charset val="128"/>
      </rPr>
      <t>年</t>
    </r>
    <r>
      <rPr>
        <sz val="12"/>
        <color rgb="FF646464"/>
        <rFont val="Arial"/>
        <family val="2"/>
      </rPr>
      <t>10</t>
    </r>
    <r>
      <rPr>
        <sz val="12"/>
        <color rgb="FF646464"/>
        <rFont val="ＭＳ ゴシック"/>
        <family val="3"/>
        <charset val="128"/>
      </rPr>
      <t>月</t>
    </r>
    <r>
      <rPr>
        <sz val="12"/>
        <color rgb="FF646464"/>
        <rFont val="Arial"/>
        <family val="2"/>
      </rPr>
      <t>1</t>
    </r>
    <r>
      <rPr>
        <sz val="12"/>
        <color rgb="FF646464"/>
        <rFont val="ＭＳ ゴシック"/>
        <family val="3"/>
        <charset val="128"/>
      </rPr>
      <t>日</t>
    </r>
    <r>
      <rPr>
        <sz val="12"/>
        <color rgb="FF646464"/>
        <rFont val="Arial"/>
        <family val="2"/>
      </rPr>
      <t xml:space="preserve"> (</t>
    </r>
    <r>
      <rPr>
        <sz val="12"/>
        <color rgb="FF646464"/>
        <rFont val="ＭＳ ゴシック"/>
        <family val="3"/>
        <charset val="128"/>
      </rPr>
      <t>土</t>
    </r>
    <r>
      <rPr>
        <sz val="12"/>
        <color rgb="FF646464"/>
        <rFont val="Arial"/>
        <family val="2"/>
      </rPr>
      <t xml:space="preserve">) </t>
    </r>
    <r>
      <rPr>
        <sz val="12"/>
        <color rgb="FF646464"/>
        <rFont val="ＭＳ ゴシック"/>
        <family val="3"/>
        <charset val="128"/>
      </rPr>
      <t>以降の仮払いから新手数料が適用されます</t>
    </r>
    <r>
      <rPr>
        <sz val="12"/>
        <color rgb="FF646464"/>
        <rFont val="Arial"/>
        <family val="3"/>
      </rPr>
      <t xml:space="preserve">
</t>
    </r>
    <r>
      <rPr>
        <sz val="12"/>
        <color rgb="FF646464"/>
        <rFont val="ＭＳ ゴシック"/>
        <family val="3"/>
        <charset val="128"/>
      </rPr>
      <t>※</t>
    </r>
    <r>
      <rPr>
        <sz val="12"/>
        <color rgb="FF646464"/>
        <rFont val="Arial"/>
        <family val="2"/>
      </rPr>
      <t xml:space="preserve"> </t>
    </r>
    <r>
      <rPr>
        <sz val="12"/>
        <color rgb="FF646464"/>
        <rFont val="ＭＳ ゴシック"/>
        <family val="3"/>
        <charset val="128"/>
      </rPr>
      <t>切り上げ・切り捨てにより誤差が生じることがあります</t>
    </r>
    <r>
      <rPr>
        <sz val="12"/>
        <color rgb="FF646464"/>
        <rFont val="Arial"/>
        <family val="3"/>
      </rPr>
      <t xml:space="preserve">
</t>
    </r>
    <r>
      <rPr>
        <sz val="12"/>
        <color rgb="FF646464"/>
        <rFont val="ＭＳ ゴシック"/>
        <family val="3"/>
        <charset val="128"/>
      </rPr>
      <t>※</t>
    </r>
    <r>
      <rPr>
        <sz val="12"/>
        <color rgb="FF646464"/>
        <rFont val="Arial"/>
        <family val="3"/>
      </rPr>
      <t xml:space="preserve"> </t>
    </r>
    <r>
      <rPr>
        <sz val="12"/>
        <color rgb="FF646464"/>
        <rFont val="ＭＳ ゴシック"/>
        <family val="3"/>
        <charset val="128"/>
      </rPr>
      <t>契約金額を基準に金額の条件交渉を行ってください</t>
    </r>
    <rPh sb="32" eb="36">
      <t>ケイヤク</t>
    </rPh>
    <rPh sb="37" eb="39">
      <t>キジュn</t>
    </rPh>
    <rPh sb="40" eb="42">
      <t>キンガク</t>
    </rPh>
    <rPh sb="43" eb="47">
      <t>ジョウケn</t>
    </rPh>
    <phoneticPr fontId="1"/>
  </si>
  <si>
    <t>「ランサー手取り」をもとに金額を計算する</t>
    <rPh sb="5" eb="7">
      <t>テド</t>
    </rPh>
    <rPh sb="13" eb="15">
      <t>キンガク</t>
    </rPh>
    <rPh sb="16" eb="18">
      <t>ケイサンス</t>
    </rPh>
    <phoneticPr fontId="1"/>
  </si>
  <si>
    <t>「【割引】 契約金額」をもとに金額を計算する</t>
    <rPh sb="2" eb="4">
      <t>ワリビキ</t>
    </rPh>
    <rPh sb="6" eb="10">
      <t>ケイヤク</t>
    </rPh>
    <rPh sb="15" eb="17">
      <t>キンガク</t>
    </rPh>
    <rPh sb="18" eb="20">
      <t>ケイサンス</t>
    </rPh>
    <phoneticPr fontId="1"/>
  </si>
  <si>
    <t>「【割引】ランサー手取り」をもとに金額を計算する</t>
    <rPh sb="2" eb="3">
      <t>ワリ</t>
    </rPh>
    <rPh sb="3" eb="5">
      <t>ケイヤク</t>
    </rPh>
    <rPh sb="9" eb="11">
      <t>テド</t>
    </rPh>
    <rPh sb="14" eb="16">
      <t>ケイサンス</t>
    </rPh>
    <phoneticPr fontId="1"/>
  </si>
  <si>
    <t>① 「契約金額」をもとに金額を計算</t>
    <phoneticPr fontId="1"/>
  </si>
  <si>
    <t>③ 「ランサー手取り」をもとに金額を計算</t>
    <phoneticPr fontId="1"/>
  </si>
  <si>
    <t>④ 「契約金額」をもとに割引制度適用後の金額を計算</t>
    <rPh sb="12" eb="14">
      <t>ワリビキ</t>
    </rPh>
    <rPh sb="14" eb="16">
      <t>セイド</t>
    </rPh>
    <rPh sb="16" eb="18">
      <t>テキヨウ</t>
    </rPh>
    <rPh sb="18" eb="19">
      <t>ゴ</t>
    </rPh>
    <phoneticPr fontId="1"/>
  </si>
  <si>
    <t>⑥ 「ランサー手取り」をもとに割引制度適用後の金額を計算</t>
    <phoneticPr fontId="1"/>
  </si>
  <si>
    <t>こちらをクリック</t>
    <phoneticPr fontId="1"/>
  </si>
  <si>
    <t>② 「お支払い金額」をもとに金額を計算</t>
    <rPh sb="4" eb="6">
      <t>シハライク</t>
    </rPh>
    <phoneticPr fontId="1"/>
  </si>
  <si>
    <t>⑤ 「お支払い金額」をもとに割引制度適用後の金額を計算</t>
    <rPh sb="4" eb="6">
      <t>シハラ</t>
    </rPh>
    <phoneticPr fontId="1"/>
  </si>
  <si>
    <t>「お支払い金額」をもとに金額を計算する</t>
    <rPh sb="2" eb="4">
      <t>シハラ</t>
    </rPh>
    <rPh sb="5" eb="7">
      <t>キンガク</t>
    </rPh>
    <rPh sb="12" eb="14">
      <t>キンガク</t>
    </rPh>
    <rPh sb="15" eb="17">
      <t>ケイサンス</t>
    </rPh>
    <phoneticPr fontId="1"/>
  </si>
  <si>
    <t>「【割引】お支払い金額」をもとに金額を計算する</t>
    <rPh sb="2" eb="4">
      <t>ワリビキ</t>
    </rPh>
    <rPh sb="6" eb="8">
      <t>シハラ</t>
    </rPh>
    <rPh sb="9" eb="11">
      <t>キンガク</t>
    </rPh>
    <rPh sb="16" eb="18">
      <t>キンガク</t>
    </rPh>
    <rPh sb="19" eb="21">
      <t>ケイサンス</t>
    </rPh>
    <phoneticPr fontId="1"/>
  </si>
  <si>
    <t>ランサー手取り
（税込）</t>
    <rPh sb="4" eb="6">
      <t>テドリ</t>
    </rPh>
    <rPh sb="9" eb="11">
      <t>ゼイコミ</t>
    </rPh>
    <phoneticPr fontId="1"/>
  </si>
  <si>
    <t>お支払い金額
（税込）</t>
    <rPh sb="1" eb="3">
      <t>シハライ</t>
    </rPh>
    <rPh sb="8" eb="10">
      <t>ゼイコミ</t>
    </rPh>
    <phoneticPr fontId="1"/>
  </si>
  <si>
    <t>システム手数料
（税込）</t>
    <rPh sb="0" eb="3">
      <t>システムテスウ</t>
    </rPh>
    <rPh sb="9" eb="11">
      <t>ゼイコミ</t>
    </rPh>
    <phoneticPr fontId="1"/>
  </si>
  <si>
    <r>
      <rPr>
        <sz val="16"/>
        <color theme="1"/>
        <rFont val="ＭＳ ゴシック"/>
        <family val="3"/>
        <charset val="128"/>
      </rPr>
      <t>システム手数料</t>
    </r>
    <r>
      <rPr>
        <sz val="16"/>
        <color theme="1"/>
        <rFont val="Arial"/>
        <family val="2"/>
      </rPr>
      <t xml:space="preserve">
</t>
    </r>
    <r>
      <rPr>
        <sz val="16"/>
        <color theme="1"/>
        <rFont val="ＭＳ Ｐゴシック"/>
        <family val="2"/>
        <charset val="128"/>
      </rPr>
      <t>（税込）</t>
    </r>
    <rPh sb="0" eb="3">
      <t>システムテスウ</t>
    </rPh>
    <rPh sb="9" eb="11">
      <t>ゼイコミ</t>
    </rPh>
    <phoneticPr fontId="1"/>
  </si>
  <si>
    <r>
      <t xml:space="preserve">黄色くハイライトされているセルに金額を入力してください。
</t>
    </r>
    <r>
      <rPr>
        <sz val="14"/>
        <color rgb="FFD91C0B"/>
        <rFont val="ＭＳ ゴシック"/>
        <family val="3"/>
        <charset val="128"/>
      </rPr>
      <t xml:space="preserve">
「お支払い金額」をもとに計算した契約金額をLancers.jp上のフォームに入力した場合、ランサー手取りに1円の誤差が発生することがあります。
正確な金額で入力するには、当ファイルの「契約金額で計算」タブで計算をお願いします。</t>
    </r>
    <phoneticPr fontId="1"/>
  </si>
  <si>
    <r>
      <rPr>
        <sz val="12"/>
        <color rgb="FF646464"/>
        <rFont val="ＭＳ ゴシック"/>
        <family val="3"/>
        <charset val="128"/>
      </rPr>
      <t>システム手数料改定後</t>
    </r>
    <r>
      <rPr>
        <sz val="12"/>
        <color rgb="FF646464"/>
        <rFont val="Arial"/>
        <family val="2"/>
      </rPr>
      <t xml:space="preserve"> (2022</t>
    </r>
    <r>
      <rPr>
        <sz val="12"/>
        <color rgb="FF646464"/>
        <rFont val="ＭＳ ゴシック"/>
        <family val="3"/>
        <charset val="128"/>
      </rPr>
      <t>年</t>
    </r>
    <r>
      <rPr>
        <sz val="12"/>
        <color rgb="FF646464"/>
        <rFont val="Arial"/>
        <family val="2"/>
      </rPr>
      <t>10</t>
    </r>
    <r>
      <rPr>
        <sz val="12"/>
        <color rgb="FF646464"/>
        <rFont val="ＭＳ ゴシック"/>
        <family val="3"/>
        <charset val="128"/>
      </rPr>
      <t>月</t>
    </r>
    <r>
      <rPr>
        <sz val="12"/>
        <color rgb="FF646464"/>
        <rFont val="Arial"/>
        <family val="2"/>
      </rPr>
      <t>1</t>
    </r>
    <r>
      <rPr>
        <sz val="12"/>
        <color rgb="FF646464"/>
        <rFont val="ＭＳ ゴシック"/>
        <family val="3"/>
        <charset val="128"/>
      </rPr>
      <t>日以降</t>
    </r>
    <r>
      <rPr>
        <sz val="12"/>
        <color rgb="FF646464"/>
        <rFont val="Arial"/>
        <family val="2"/>
      </rPr>
      <t xml:space="preserve">) </t>
    </r>
    <r>
      <rPr>
        <sz val="12"/>
        <color rgb="FF646464"/>
        <rFont val="ＭＳ ゴシック"/>
        <family val="3"/>
        <charset val="128"/>
      </rPr>
      <t>の金額計算ツールです。
改定後の手数料率で契約金額・お支払い金額・ランサー手取りをシミュレーションされたい方は、ご活用ください。</t>
    </r>
    <r>
      <rPr>
        <sz val="12"/>
        <color rgb="FF646464"/>
        <rFont val="Arial"/>
        <family val="3"/>
        <charset val="128"/>
      </rPr>
      <t xml:space="preserve">
</t>
    </r>
    <r>
      <rPr>
        <sz val="12"/>
        <color rgb="FFD91C0B"/>
        <rFont val="ＭＳ Ｐゴシック"/>
        <family val="3"/>
        <charset val="128"/>
      </rPr>
      <t>「ランサー手取り」、「お支払い金額」をもとに計算した契約金額を</t>
    </r>
    <r>
      <rPr>
        <sz val="12"/>
        <color rgb="FFD91C0B"/>
        <rFont val="Arial"/>
        <family val="3"/>
      </rPr>
      <t>Lancers.jp</t>
    </r>
    <r>
      <rPr>
        <sz val="12"/>
        <color rgb="FFD91C0B"/>
        <rFont val="游ゴシック"/>
        <family val="3"/>
        <charset val="128"/>
      </rPr>
      <t>上のフォームに入力した場合、ランサー手取りに</t>
    </r>
    <r>
      <rPr>
        <sz val="12"/>
        <color rgb="FFD91C0B"/>
        <rFont val="Arial"/>
        <family val="3"/>
      </rPr>
      <t>1</t>
    </r>
    <r>
      <rPr>
        <sz val="12"/>
        <color rgb="FFD91C0B"/>
        <rFont val="游ゴシック"/>
        <family val="3"/>
        <charset val="128"/>
      </rPr>
      <t>円の誤差が発生することがあります。</t>
    </r>
    <r>
      <rPr>
        <sz val="12"/>
        <color rgb="FFD91C0B"/>
        <rFont val="Arial"/>
        <family val="3"/>
      </rPr>
      <t xml:space="preserve">
</t>
    </r>
    <r>
      <rPr>
        <sz val="12"/>
        <color rgb="FFD91C0B"/>
        <rFont val="游ゴシック"/>
        <family val="3"/>
        <charset val="128"/>
      </rPr>
      <t>正確な金額で入力するには、当ファイルの「契約金額で計算」タブで計算をお願いします。</t>
    </r>
    <rPh sb="7" eb="10">
      <t>カイテイ</t>
    </rPh>
    <rPh sb="21" eb="22">
      <t>ニティ</t>
    </rPh>
    <rPh sb="22" eb="24">
      <t>ニティ</t>
    </rPh>
    <rPh sb="96" eb="98">
      <t>テド</t>
    </rPh>
    <phoneticPr fontId="1"/>
  </si>
  <si>
    <r>
      <t xml:space="preserve">黄色くハイライトされているセルに金額を入力してください。
</t>
    </r>
    <r>
      <rPr>
        <sz val="14"/>
        <color rgb="FFD91C0B"/>
        <rFont val="ＭＳ ゴシック"/>
        <family val="3"/>
        <charset val="128"/>
      </rPr>
      <t xml:space="preserve">
「ランサー手取り」をもとに計算した契約金額をLancers.jp上のフォームに入力した場合、お支払い金額に1円の誤差が発生することがあります。
正確な金額で入力するには、当ファイルの「契約金額で計算」タブで計算をお願いします。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</si>
</sst>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%"/>
    <numFmt numFmtId="177" formatCode="[$¥-411]#,##0;[$¥-411]#,##0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6"/>
      <color theme="1"/>
      <name val="Arial"/>
      <family val="2"/>
    </font>
    <font>
      <sz val="24"/>
      <color theme="1"/>
      <name val="Arial"/>
      <family val="2"/>
    </font>
    <font>
      <sz val="16"/>
      <color rgb="FFD91C0B"/>
      <name val="Arial"/>
      <family val="2"/>
    </font>
    <font>
      <sz val="12"/>
      <color rgb="FF646464"/>
      <name val="Arial"/>
      <family val="2"/>
    </font>
    <font>
      <sz val="20"/>
      <color theme="1"/>
      <name val="Arial"/>
      <family val="2"/>
    </font>
    <font>
      <u/>
      <sz val="16"/>
      <color theme="10"/>
      <name val="ＭＳ Ｐゴシック"/>
      <family val="2"/>
      <charset val="128"/>
      <scheme val="minor"/>
    </font>
    <font>
      <u/>
      <sz val="12"/>
      <color theme="10"/>
      <name val="Arial"/>
      <family val="2"/>
    </font>
    <font>
      <u/>
      <sz val="12"/>
      <color theme="10"/>
      <name val="ＭＳ Ｐゴシック"/>
      <family val="2"/>
      <charset val="128"/>
      <scheme val="minor"/>
    </font>
    <font>
      <sz val="28"/>
      <color theme="1"/>
      <name val="Arial"/>
      <family val="2"/>
    </font>
    <font>
      <sz val="11"/>
      <color rgb="FF000000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6"/>
      <color rgb="FF00000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Arial"/>
      <family val="3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Arial"/>
      <family val="3"/>
      <charset val="128"/>
    </font>
    <font>
      <sz val="16"/>
      <color rgb="FFD91C0B"/>
      <name val="ＭＳ ゴシック"/>
      <family val="3"/>
      <charset val="128"/>
    </font>
    <font>
      <sz val="12"/>
      <color rgb="FF646464"/>
      <name val="ＭＳ ゴシック"/>
      <family val="3"/>
      <charset val="128"/>
    </font>
    <font>
      <sz val="12"/>
      <color rgb="FF646464"/>
      <name val="Arial"/>
      <family val="3"/>
      <charset val="128"/>
    </font>
    <font>
      <sz val="12"/>
      <color rgb="FF646464"/>
      <name val="Arial"/>
      <family val="3"/>
    </font>
    <font>
      <sz val="28"/>
      <color theme="1"/>
      <name val="ＭＳ ゴシック"/>
      <family val="3"/>
      <charset val="128"/>
    </font>
    <font>
      <sz val="16"/>
      <color theme="1"/>
      <name val="ＭＳ Ｐゴシック"/>
      <family val="2"/>
      <charset val="128"/>
    </font>
    <font>
      <sz val="14"/>
      <color rgb="FFD91C0B"/>
      <name val="ＭＳ ゴシック"/>
      <family val="3"/>
      <charset val="128"/>
    </font>
    <font>
      <sz val="12"/>
      <color rgb="FFD91C0B"/>
      <name val="ＭＳ Ｐゴシック"/>
      <family val="3"/>
      <charset val="128"/>
    </font>
    <font>
      <sz val="12"/>
      <color rgb="FFD91C0B"/>
      <name val="Arial"/>
      <family val="3"/>
    </font>
    <font>
      <sz val="12"/>
      <color rgb="FFD91C0B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</fills>
  <borders count="33">
    <border>
      <left/>
      <right/>
      <top/>
      <bottom/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/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thin">
        <color rgb="FF333333"/>
      </top>
      <bottom style="medium">
        <color rgb="FF333333"/>
      </bottom>
      <diagonal/>
    </border>
    <border>
      <left/>
      <right/>
      <top style="thin">
        <color rgb="FF333333"/>
      </top>
      <bottom style="medium">
        <color rgb="FF333333"/>
      </bottom>
      <diagonal/>
    </border>
    <border>
      <left/>
      <right style="medium">
        <color rgb="FF333333"/>
      </right>
      <top style="thin">
        <color rgb="FF333333"/>
      </top>
      <bottom style="medium">
        <color rgb="FF333333"/>
      </bottom>
      <diagonal/>
    </border>
    <border>
      <left/>
      <right style="medium">
        <color rgb="FF333333"/>
      </right>
      <top/>
      <bottom style="thin">
        <color rgb="FF333333"/>
      </bottom>
      <diagonal/>
    </border>
    <border>
      <left/>
      <right/>
      <top/>
      <bottom style="thin">
        <color rgb="FF333333"/>
      </bottom>
      <diagonal/>
    </border>
    <border>
      <left style="medium">
        <color rgb="FF333333"/>
      </left>
      <right style="thin">
        <color rgb="FF333333"/>
      </right>
      <top style="thin">
        <color rgb="FF333333"/>
      </top>
      <bottom style="medium">
        <color rgb="FF333333"/>
      </bottom>
      <diagonal/>
    </border>
    <border>
      <left style="thin">
        <color rgb="FF333333"/>
      </left>
      <right style="medium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 style="thin">
        <color rgb="FF333333"/>
      </bottom>
      <diagonal/>
    </border>
    <border>
      <left/>
      <right style="medium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333333"/>
      </left>
      <right/>
      <top style="thin">
        <color rgb="FF333333"/>
      </top>
      <bottom/>
      <diagonal/>
    </border>
    <border>
      <left style="medium">
        <color rgb="FF333333"/>
      </left>
      <right/>
      <top style="medium">
        <color rgb="FF333333"/>
      </top>
      <bottom style="thin">
        <color rgb="FF333333"/>
      </bottom>
      <diagonal/>
    </border>
    <border>
      <left/>
      <right style="medium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 style="medium">
        <color rgb="FF333333"/>
      </right>
      <top style="thin">
        <color rgb="FF333333"/>
      </top>
      <bottom style="medium">
        <color rgb="FF333333"/>
      </bottom>
      <diagonal/>
    </border>
    <border>
      <left style="medium">
        <color rgb="FF333333"/>
      </left>
      <right/>
      <top/>
      <bottom style="thin">
        <color rgb="FF333333"/>
      </bottom>
      <diagonal/>
    </border>
    <border>
      <left/>
      <right style="medium">
        <color rgb="FF333333"/>
      </right>
      <top style="thin">
        <color rgb="FF333333"/>
      </top>
      <bottom/>
      <diagonal/>
    </border>
    <border>
      <left style="medium">
        <color rgb="FF333333"/>
      </left>
      <right style="thin">
        <color rgb="FF333333"/>
      </right>
      <top style="thin">
        <color rgb="FF333333"/>
      </top>
      <bottom/>
      <diagonal/>
    </border>
    <border>
      <left style="medium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medium">
        <color rgb="FF333333"/>
      </right>
      <top style="medium">
        <color rgb="FF333333"/>
      </top>
      <bottom style="thin">
        <color rgb="FF333333"/>
      </bottom>
      <diagonal/>
    </border>
    <border>
      <left/>
      <right/>
      <top style="thin">
        <color rgb="FF333333"/>
      </top>
      <bottom/>
      <diagonal/>
    </border>
    <border>
      <left style="medium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/>
      <top style="medium">
        <color rgb="FF333333"/>
      </top>
      <bottom style="thin">
        <color rgb="FF333333"/>
      </bottom>
      <diagonal/>
    </border>
  </borders>
  <cellStyleXfs count="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176" fontId="6" fillId="2" borderId="16" xfId="3" applyNumberFormat="1" applyFont="1" applyFill="1" applyBorder="1" applyAlignment="1" applyProtection="1">
      <alignment horizontal="center" vertical="center"/>
      <protection locked="0"/>
    </xf>
    <xf numFmtId="177" fontId="7" fillId="2" borderId="24" xfId="2" applyNumberFormat="1" applyFont="1" applyFill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3" borderId="16" xfId="3" applyNumberFormat="1" applyFont="1" applyFill="1" applyBorder="1" applyAlignment="1" applyProtection="1">
      <alignment horizontal="center" vertical="center"/>
    </xf>
    <xf numFmtId="177" fontId="7" fillId="0" borderId="0" xfId="2" applyNumberFormat="1" applyFont="1" applyAlignment="1" applyProtection="1">
      <alignment horizontal="center" vertical="center"/>
    </xf>
    <xf numFmtId="177" fontId="6" fillId="0" borderId="16" xfId="3" applyNumberFormat="1" applyFont="1" applyBorder="1" applyAlignment="1" applyProtection="1">
      <alignment horizontal="center" vertical="center"/>
    </xf>
    <xf numFmtId="177" fontId="7" fillId="0" borderId="24" xfId="2" applyNumberFormat="1" applyFont="1" applyFill="1" applyBorder="1" applyAlignment="1" applyProtection="1">
      <alignment horizontal="center" vertical="center"/>
    </xf>
    <xf numFmtId="0" fontId="6" fillId="0" borderId="20" xfId="0" applyFont="1" applyBorder="1" applyAlignment="1">
      <alignment horizontal="center" vertical="center"/>
    </xf>
    <xf numFmtId="177" fontId="6" fillId="0" borderId="29" xfId="3" applyNumberFormat="1" applyFont="1" applyBorder="1" applyAlignment="1" applyProtection="1">
      <alignment horizontal="center" vertical="center"/>
    </xf>
    <xf numFmtId="0" fontId="4" fillId="3" borderId="0" xfId="0" applyFont="1" applyFill="1">
      <alignment vertical="center"/>
    </xf>
    <xf numFmtId="0" fontId="6" fillId="0" borderId="15" xfId="0" applyFont="1" applyBorder="1" applyAlignment="1">
      <alignment horizontal="center" vertical="center" wrapText="1"/>
    </xf>
    <xf numFmtId="177" fontId="6" fillId="0" borderId="24" xfId="3" applyNumberFormat="1" applyFont="1" applyBorder="1" applyAlignment="1" applyProtection="1">
      <alignment horizontal="center" vertical="center"/>
    </xf>
    <xf numFmtId="0" fontId="5" fillId="0" borderId="0" xfId="0" applyFont="1">
      <alignment vertical="center"/>
    </xf>
    <xf numFmtId="0" fontId="21" fillId="0" borderId="15" xfId="0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28" fillId="0" borderId="0" xfId="0" applyFont="1">
      <alignment vertical="center"/>
    </xf>
    <xf numFmtId="0" fontId="11" fillId="0" borderId="13" xfId="1" applyFont="1" applyBorder="1" applyAlignment="1" applyProtection="1">
      <alignment horizontal="right" vertical="center" indent="2"/>
    </xf>
    <xf numFmtId="0" fontId="11" fillId="0" borderId="5" xfId="1" applyFont="1" applyBorder="1" applyAlignment="1" applyProtection="1">
      <alignment horizontal="right" vertical="center" indent="2"/>
    </xf>
    <xf numFmtId="0" fontId="11" fillId="0" borderId="12" xfId="1" applyFont="1" applyBorder="1" applyAlignment="1" applyProtection="1">
      <alignment horizontal="right" vertical="center" indent="2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4" borderId="22" xfId="0" applyFont="1" applyFill="1" applyBorder="1" applyAlignment="1">
      <alignment horizontal="left" vertical="center" indent="2"/>
    </xf>
    <xf numFmtId="0" fontId="6" fillId="4" borderId="32" xfId="0" applyFont="1" applyFill="1" applyBorder="1">
      <alignment vertical="center"/>
    </xf>
    <xf numFmtId="0" fontId="6" fillId="4" borderId="23" xfId="0" applyFont="1" applyFill="1" applyBorder="1">
      <alignment vertical="center"/>
    </xf>
    <xf numFmtId="0" fontId="18" fillId="0" borderId="10" xfId="0" applyFont="1" applyBorder="1" applyAlignment="1">
      <alignment horizontal="left" vertical="center" indent="2"/>
    </xf>
    <xf numFmtId="0" fontId="18" fillId="0" borderId="0" xfId="0" applyFont="1" applyAlignment="1">
      <alignment horizontal="left" vertical="center" indent="2"/>
    </xf>
    <xf numFmtId="0" fontId="18" fillId="0" borderId="0" xfId="0" applyFont="1" applyAlignment="1">
      <alignment horizontal="right" vertical="center" indent="4"/>
    </xf>
    <xf numFmtId="0" fontId="23" fillId="4" borderId="22" xfId="0" applyFont="1" applyFill="1" applyBorder="1" applyAlignment="1">
      <alignment horizontal="left" vertical="center" indent="2"/>
    </xf>
    <xf numFmtId="0" fontId="6" fillId="4" borderId="23" xfId="0" applyFont="1" applyFill="1" applyBorder="1" applyAlignment="1">
      <alignment horizontal="right" vertical="center" indent="2"/>
    </xf>
    <xf numFmtId="0" fontId="18" fillId="0" borderId="25" xfId="0" applyFont="1" applyBorder="1" applyAlignment="1">
      <alignment horizontal="left" vertical="center" indent="2"/>
    </xf>
    <xf numFmtId="0" fontId="18" fillId="0" borderId="14" xfId="0" applyFont="1" applyBorder="1">
      <alignment vertical="center"/>
    </xf>
    <xf numFmtId="0" fontId="18" fillId="0" borderId="4" xfId="0" applyFont="1" applyBorder="1" applyAlignment="1">
      <alignment horizontal="left" vertical="center" indent="2"/>
    </xf>
    <xf numFmtId="0" fontId="18" fillId="0" borderId="0" xfId="0" applyFont="1">
      <alignment vertical="center"/>
    </xf>
    <xf numFmtId="0" fontId="18" fillId="0" borderId="11" xfId="0" applyFont="1" applyBorder="1">
      <alignment vertical="center"/>
    </xf>
    <xf numFmtId="0" fontId="6" fillId="0" borderId="0" xfId="0" applyFont="1">
      <alignment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left" vertical="center" wrapText="1"/>
    </xf>
    <xf numFmtId="0" fontId="13" fillId="0" borderId="21" xfId="1" applyFont="1" applyBorder="1" applyAlignment="1" applyProtection="1">
      <alignment horizontal="left" vertical="center" wrapText="1" indent="2"/>
    </xf>
    <xf numFmtId="0" fontId="13" fillId="0" borderId="30" xfId="1" applyFont="1" applyBorder="1" applyAlignment="1" applyProtection="1">
      <alignment horizontal="left" vertical="center" wrapText="1" indent="2"/>
    </xf>
    <xf numFmtId="0" fontId="13" fillId="0" borderId="26" xfId="1" applyFont="1" applyBorder="1" applyAlignment="1" applyProtection="1">
      <alignment horizontal="left" vertical="center" wrapText="1" indent="2"/>
    </xf>
    <xf numFmtId="0" fontId="13" fillId="0" borderId="10" xfId="1" applyFont="1" applyBorder="1" applyAlignment="1" applyProtection="1">
      <alignment horizontal="left" vertical="center" wrapText="1" indent="2"/>
    </xf>
    <xf numFmtId="0" fontId="13" fillId="0" borderId="11" xfId="1" applyFont="1" applyBorder="1" applyAlignment="1" applyProtection="1">
      <alignment horizontal="left" vertical="center" wrapText="1" indent="2"/>
    </xf>
    <xf numFmtId="0" fontId="13" fillId="0" borderId="12" xfId="1" applyFont="1" applyBorder="1" applyAlignment="1" applyProtection="1">
      <alignment horizontal="left" vertical="center" wrapText="1" indent="2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0" borderId="6" xfId="1" applyFont="1" applyBorder="1" applyAlignment="1" applyProtection="1">
      <alignment horizontal="left" vertical="center" indent="2"/>
    </xf>
    <xf numFmtId="0" fontId="11" fillId="0" borderId="7" xfId="1" applyFont="1" applyBorder="1" applyAlignment="1" applyProtection="1">
      <alignment horizontal="left" vertical="center" indent="2"/>
    </xf>
    <xf numFmtId="0" fontId="11" fillId="0" borderId="8" xfId="1" applyFont="1" applyBorder="1" applyAlignment="1" applyProtection="1">
      <alignment horizontal="left" vertical="center" indent="2"/>
    </xf>
    <xf numFmtId="0" fontId="16" fillId="0" borderId="0" xfId="0" applyFont="1">
      <alignment vertical="center"/>
    </xf>
    <xf numFmtId="0" fontId="6" fillId="4" borderId="1" xfId="0" applyFont="1" applyFill="1" applyBorder="1" applyAlignment="1">
      <alignment horizontal="left" vertical="center" indent="2"/>
    </xf>
    <xf numFmtId="0" fontId="6" fillId="4" borderId="2" xfId="0" applyFont="1" applyFill="1" applyBorder="1" applyAlignment="1">
      <alignment horizontal="left" vertical="center" indent="2"/>
    </xf>
    <xf numFmtId="0" fontId="6" fillId="4" borderId="3" xfId="0" applyFont="1" applyFill="1" applyBorder="1" applyAlignment="1">
      <alignment horizontal="left" vertical="center" indent="2"/>
    </xf>
    <xf numFmtId="0" fontId="13" fillId="0" borderId="31" xfId="1" applyFont="1" applyBorder="1" applyAlignment="1" applyProtection="1">
      <alignment horizontal="left" vertical="center" wrapText="1" indent="2"/>
    </xf>
    <xf numFmtId="0" fontId="13" fillId="0" borderId="18" xfId="1" applyFont="1" applyBorder="1" applyAlignment="1" applyProtection="1">
      <alignment horizontal="left" vertical="center" wrapText="1" indent="2"/>
    </xf>
    <xf numFmtId="0" fontId="13" fillId="0" borderId="19" xfId="1" applyFont="1" applyBorder="1" applyAlignment="1" applyProtection="1">
      <alignment horizontal="left" vertical="center" wrapText="1" indent="2"/>
    </xf>
    <xf numFmtId="0" fontId="18" fillId="0" borderId="31" xfId="0" applyFont="1" applyBorder="1" applyAlignment="1">
      <alignment horizontal="left" vertical="center" indent="2"/>
    </xf>
    <xf numFmtId="0" fontId="18" fillId="0" borderId="18" xfId="0" applyFont="1" applyBorder="1" applyAlignment="1">
      <alignment horizontal="left" vertical="center" indent="2"/>
    </xf>
    <xf numFmtId="0" fontId="18" fillId="0" borderId="10" xfId="0" applyFont="1" applyBorder="1" applyAlignment="1">
      <alignment horizontal="left" vertical="center" indent="2"/>
    </xf>
    <xf numFmtId="0" fontId="18" fillId="0" borderId="11" xfId="0" applyFont="1" applyBorder="1" applyAlignment="1">
      <alignment horizontal="left" vertical="center" indent="2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23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/>
    </xf>
    <xf numFmtId="6" fontId="7" fillId="3" borderId="7" xfId="0" applyNumberFormat="1" applyFont="1" applyFill="1" applyBorder="1" applyAlignment="1">
      <alignment horizontal="center" vertical="center"/>
    </xf>
    <xf numFmtId="6" fontId="7" fillId="3" borderId="8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6" fontId="7" fillId="2" borderId="17" xfId="0" applyNumberFormat="1" applyFont="1" applyFill="1" applyBorder="1" applyAlignment="1" applyProtection="1">
      <alignment horizontal="center" vertical="center"/>
      <protection locked="0"/>
    </xf>
    <xf numFmtId="6" fontId="7" fillId="2" borderId="18" xfId="0" applyNumberFormat="1" applyFont="1" applyFill="1" applyBorder="1" applyAlignment="1" applyProtection="1">
      <alignment horizontal="center" vertical="center"/>
      <protection locked="0"/>
    </xf>
    <xf numFmtId="6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6" fillId="4" borderId="0" xfId="0" applyFont="1" applyFill="1" applyAlignment="1">
      <alignment horizontal="center" vertical="top" wrapText="1"/>
    </xf>
    <xf numFmtId="0" fontId="6" fillId="4" borderId="0" xfId="0" applyFont="1" applyFill="1" applyAlignment="1">
      <alignment horizontal="center" vertical="top"/>
    </xf>
    <xf numFmtId="0" fontId="7" fillId="4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21" fillId="0" borderId="27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6" fontId="7" fillId="3" borderId="17" xfId="0" applyNumberFormat="1" applyFont="1" applyFill="1" applyBorder="1" applyAlignment="1">
      <alignment horizontal="center" vertical="center"/>
    </xf>
    <xf numFmtId="6" fontId="7" fillId="3" borderId="18" xfId="0" applyNumberFormat="1" applyFont="1" applyFill="1" applyBorder="1" applyAlignment="1">
      <alignment horizontal="center" vertical="center"/>
    </xf>
    <xf numFmtId="6" fontId="7" fillId="3" borderId="19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/>
    </xf>
  </cellXfs>
  <cellStyles count="4">
    <cellStyle name="パーセント" xfId="3" builtinId="5"/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D91C0B"/>
      <color rgb="FF646464"/>
      <color rgb="FFEEEEEE"/>
      <color rgb="FFFFF391"/>
      <color rgb="FFF7F7F7"/>
      <color rgb="FF0268CC"/>
      <color rgb="FF333333"/>
      <color rgb="FFD1D1D1"/>
      <color rgb="FFCCCCCC"/>
      <color rgb="FF9292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17</xdr:row>
      <xdr:rowOff>850900</xdr:rowOff>
    </xdr:from>
    <xdr:to>
      <xdr:col>5</xdr:col>
      <xdr:colOff>2628063</xdr:colOff>
      <xdr:row>17</xdr:row>
      <xdr:rowOff>4737100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D6227C41-AD76-11D6-AA23-526D4B50AD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0" y="11315700"/>
          <a:ext cx="9308263" cy="3886200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6</xdr:row>
      <xdr:rowOff>152400</xdr:rowOff>
    </xdr:from>
    <xdr:to>
      <xdr:col>5</xdr:col>
      <xdr:colOff>891540</xdr:colOff>
      <xdr:row>6</xdr:row>
      <xdr:rowOff>426720</xdr:rowOff>
    </xdr:to>
    <xdr:sp macro="" textlink="">
      <xdr:nvSpPr>
        <xdr:cNvPr id="18" name="三角形 17">
          <a:extLst>
            <a:ext uri="{FF2B5EF4-FFF2-40B4-BE49-F238E27FC236}">
              <a16:creationId xmlns:a16="http://schemas.microsoft.com/office/drawing/2014/main" id="{43330D15-B7B8-138F-9D55-CB7DB298918A}"/>
            </a:ext>
          </a:extLst>
        </xdr:cNvPr>
        <xdr:cNvSpPr/>
      </xdr:nvSpPr>
      <xdr:spPr>
        <a:xfrm rot="10800000">
          <a:off x="8890000" y="49276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6</xdr:row>
      <xdr:rowOff>152400</xdr:rowOff>
    </xdr:from>
    <xdr:to>
      <xdr:col>2</xdr:col>
      <xdr:colOff>850900</xdr:colOff>
      <xdr:row>6</xdr:row>
      <xdr:rowOff>426720</xdr:rowOff>
    </xdr:to>
    <xdr:sp macro="" textlink="">
      <xdr:nvSpPr>
        <xdr:cNvPr id="19" name="三角形 18">
          <a:extLst>
            <a:ext uri="{FF2B5EF4-FFF2-40B4-BE49-F238E27FC236}">
              <a16:creationId xmlns:a16="http://schemas.microsoft.com/office/drawing/2014/main" id="{63D2B2C5-019F-F5F1-B837-5FD089EE1EEE}"/>
            </a:ext>
          </a:extLst>
        </xdr:cNvPr>
        <xdr:cNvSpPr/>
      </xdr:nvSpPr>
      <xdr:spPr>
        <a:xfrm rot="10800000">
          <a:off x="3477260" y="49276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342900</xdr:colOff>
      <xdr:row>11</xdr:row>
      <xdr:rowOff>177800</xdr:rowOff>
    </xdr:from>
    <xdr:to>
      <xdr:col>5</xdr:col>
      <xdr:colOff>891540</xdr:colOff>
      <xdr:row>11</xdr:row>
      <xdr:rowOff>452120</xdr:rowOff>
    </xdr:to>
    <xdr:sp macro="" textlink="">
      <xdr:nvSpPr>
        <xdr:cNvPr id="20" name="三角形 19">
          <a:extLst>
            <a:ext uri="{FF2B5EF4-FFF2-40B4-BE49-F238E27FC236}">
              <a16:creationId xmlns:a16="http://schemas.microsoft.com/office/drawing/2014/main" id="{DA0C1638-36F4-C08F-FD55-03BF0D2EBB6E}"/>
            </a:ext>
          </a:extLst>
        </xdr:cNvPr>
        <xdr:cNvSpPr/>
      </xdr:nvSpPr>
      <xdr:spPr>
        <a:xfrm rot="10800000">
          <a:off x="8890000" y="80010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11</xdr:row>
      <xdr:rowOff>177800</xdr:rowOff>
    </xdr:from>
    <xdr:to>
      <xdr:col>2</xdr:col>
      <xdr:colOff>850900</xdr:colOff>
      <xdr:row>11</xdr:row>
      <xdr:rowOff>452120</xdr:rowOff>
    </xdr:to>
    <xdr:sp macro="" textlink="">
      <xdr:nvSpPr>
        <xdr:cNvPr id="21" name="三角形 20">
          <a:extLst>
            <a:ext uri="{FF2B5EF4-FFF2-40B4-BE49-F238E27FC236}">
              <a16:creationId xmlns:a16="http://schemas.microsoft.com/office/drawing/2014/main" id="{442C0CE5-3851-7C77-DD36-7E159B396F36}"/>
            </a:ext>
          </a:extLst>
        </xdr:cNvPr>
        <xdr:cNvSpPr/>
      </xdr:nvSpPr>
      <xdr:spPr>
        <a:xfrm rot="10800000">
          <a:off x="3477260" y="80010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17</xdr:row>
      <xdr:rowOff>850900</xdr:rowOff>
    </xdr:from>
    <xdr:to>
      <xdr:col>5</xdr:col>
      <xdr:colOff>2628063</xdr:colOff>
      <xdr:row>17</xdr:row>
      <xdr:rowOff>4737100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08143CD-25F5-48B4-9FF9-A3D3AC448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950" y="11925300"/>
          <a:ext cx="8698663" cy="3886200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6</xdr:row>
      <xdr:rowOff>152400</xdr:rowOff>
    </xdr:from>
    <xdr:to>
      <xdr:col>5</xdr:col>
      <xdr:colOff>891540</xdr:colOff>
      <xdr:row>6</xdr:row>
      <xdr:rowOff>426720</xdr:rowOff>
    </xdr:to>
    <xdr:sp macro="" textlink="">
      <xdr:nvSpPr>
        <xdr:cNvPr id="3" name="三角形 17">
          <a:extLst>
            <a:ext uri="{FF2B5EF4-FFF2-40B4-BE49-F238E27FC236}">
              <a16:creationId xmlns:a16="http://schemas.microsoft.com/office/drawing/2014/main" id="{F9537D2B-5AAE-4BE2-92CC-085C1D32D369}"/>
            </a:ext>
          </a:extLst>
        </xdr:cNvPr>
        <xdr:cNvSpPr/>
      </xdr:nvSpPr>
      <xdr:spPr>
        <a:xfrm rot="10800000">
          <a:off x="817245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6</xdr:row>
      <xdr:rowOff>152400</xdr:rowOff>
    </xdr:from>
    <xdr:to>
      <xdr:col>2</xdr:col>
      <xdr:colOff>850900</xdr:colOff>
      <xdr:row>6</xdr:row>
      <xdr:rowOff>426720</xdr:rowOff>
    </xdr:to>
    <xdr:sp macro="" textlink="">
      <xdr:nvSpPr>
        <xdr:cNvPr id="4" name="三角形 18">
          <a:extLst>
            <a:ext uri="{FF2B5EF4-FFF2-40B4-BE49-F238E27FC236}">
              <a16:creationId xmlns:a16="http://schemas.microsoft.com/office/drawing/2014/main" id="{92C7F95A-053E-4071-8126-5A40203BD090}"/>
            </a:ext>
          </a:extLst>
        </xdr:cNvPr>
        <xdr:cNvSpPr/>
      </xdr:nvSpPr>
      <xdr:spPr>
        <a:xfrm rot="10800000">
          <a:off x="321056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342900</xdr:colOff>
      <xdr:row>11</xdr:row>
      <xdr:rowOff>177800</xdr:rowOff>
    </xdr:from>
    <xdr:to>
      <xdr:col>5</xdr:col>
      <xdr:colOff>891540</xdr:colOff>
      <xdr:row>11</xdr:row>
      <xdr:rowOff>452120</xdr:rowOff>
    </xdr:to>
    <xdr:sp macro="" textlink="">
      <xdr:nvSpPr>
        <xdr:cNvPr id="5" name="三角形 19">
          <a:extLst>
            <a:ext uri="{FF2B5EF4-FFF2-40B4-BE49-F238E27FC236}">
              <a16:creationId xmlns:a16="http://schemas.microsoft.com/office/drawing/2014/main" id="{2026085D-B7BC-4551-8BC3-4B9555A74CBA}"/>
            </a:ext>
          </a:extLst>
        </xdr:cNvPr>
        <xdr:cNvSpPr/>
      </xdr:nvSpPr>
      <xdr:spPr>
        <a:xfrm rot="10800000">
          <a:off x="817245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11</xdr:row>
      <xdr:rowOff>177800</xdr:rowOff>
    </xdr:from>
    <xdr:to>
      <xdr:col>2</xdr:col>
      <xdr:colOff>850900</xdr:colOff>
      <xdr:row>11</xdr:row>
      <xdr:rowOff>452120</xdr:rowOff>
    </xdr:to>
    <xdr:sp macro="" textlink="">
      <xdr:nvSpPr>
        <xdr:cNvPr id="6" name="三角形 20">
          <a:extLst>
            <a:ext uri="{FF2B5EF4-FFF2-40B4-BE49-F238E27FC236}">
              <a16:creationId xmlns:a16="http://schemas.microsoft.com/office/drawing/2014/main" id="{3466826A-9F4C-4756-B336-1B6451232DC7}"/>
            </a:ext>
          </a:extLst>
        </xdr:cNvPr>
        <xdr:cNvSpPr/>
      </xdr:nvSpPr>
      <xdr:spPr>
        <a:xfrm rot="10800000">
          <a:off x="321056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17</xdr:row>
      <xdr:rowOff>850900</xdr:rowOff>
    </xdr:from>
    <xdr:to>
      <xdr:col>5</xdr:col>
      <xdr:colOff>2628063</xdr:colOff>
      <xdr:row>17</xdr:row>
      <xdr:rowOff>4737100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5468AEA-82A9-434D-B1E4-FBEE5B472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950" y="11925300"/>
          <a:ext cx="8698663" cy="3886200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6</xdr:row>
      <xdr:rowOff>152400</xdr:rowOff>
    </xdr:from>
    <xdr:to>
      <xdr:col>5</xdr:col>
      <xdr:colOff>891540</xdr:colOff>
      <xdr:row>6</xdr:row>
      <xdr:rowOff>426720</xdr:rowOff>
    </xdr:to>
    <xdr:sp macro="" textlink="">
      <xdr:nvSpPr>
        <xdr:cNvPr id="3" name="三角形 17">
          <a:extLst>
            <a:ext uri="{FF2B5EF4-FFF2-40B4-BE49-F238E27FC236}">
              <a16:creationId xmlns:a16="http://schemas.microsoft.com/office/drawing/2014/main" id="{FE53690B-A673-4FF8-9A91-279F39F3876A}"/>
            </a:ext>
          </a:extLst>
        </xdr:cNvPr>
        <xdr:cNvSpPr/>
      </xdr:nvSpPr>
      <xdr:spPr>
        <a:xfrm rot="10800000">
          <a:off x="817245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6</xdr:row>
      <xdr:rowOff>152400</xdr:rowOff>
    </xdr:from>
    <xdr:to>
      <xdr:col>2</xdr:col>
      <xdr:colOff>850900</xdr:colOff>
      <xdr:row>6</xdr:row>
      <xdr:rowOff>426720</xdr:rowOff>
    </xdr:to>
    <xdr:sp macro="" textlink="">
      <xdr:nvSpPr>
        <xdr:cNvPr id="4" name="三角形 18">
          <a:extLst>
            <a:ext uri="{FF2B5EF4-FFF2-40B4-BE49-F238E27FC236}">
              <a16:creationId xmlns:a16="http://schemas.microsoft.com/office/drawing/2014/main" id="{52BDBE96-7857-46FC-AB74-6BB0CA83DBC4}"/>
            </a:ext>
          </a:extLst>
        </xdr:cNvPr>
        <xdr:cNvSpPr/>
      </xdr:nvSpPr>
      <xdr:spPr>
        <a:xfrm rot="10800000">
          <a:off x="321056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342900</xdr:colOff>
      <xdr:row>11</xdr:row>
      <xdr:rowOff>177800</xdr:rowOff>
    </xdr:from>
    <xdr:to>
      <xdr:col>5</xdr:col>
      <xdr:colOff>891540</xdr:colOff>
      <xdr:row>11</xdr:row>
      <xdr:rowOff>452120</xdr:rowOff>
    </xdr:to>
    <xdr:sp macro="" textlink="">
      <xdr:nvSpPr>
        <xdr:cNvPr id="5" name="三角形 19">
          <a:extLst>
            <a:ext uri="{FF2B5EF4-FFF2-40B4-BE49-F238E27FC236}">
              <a16:creationId xmlns:a16="http://schemas.microsoft.com/office/drawing/2014/main" id="{26B36C27-810E-450E-AA97-E93D633F1927}"/>
            </a:ext>
          </a:extLst>
        </xdr:cNvPr>
        <xdr:cNvSpPr/>
      </xdr:nvSpPr>
      <xdr:spPr>
        <a:xfrm rot="10800000">
          <a:off x="817245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11</xdr:row>
      <xdr:rowOff>177800</xdr:rowOff>
    </xdr:from>
    <xdr:to>
      <xdr:col>2</xdr:col>
      <xdr:colOff>850900</xdr:colOff>
      <xdr:row>11</xdr:row>
      <xdr:rowOff>452120</xdr:rowOff>
    </xdr:to>
    <xdr:sp macro="" textlink="">
      <xdr:nvSpPr>
        <xdr:cNvPr id="6" name="三角形 20">
          <a:extLst>
            <a:ext uri="{FF2B5EF4-FFF2-40B4-BE49-F238E27FC236}">
              <a16:creationId xmlns:a16="http://schemas.microsoft.com/office/drawing/2014/main" id="{A0D18AE3-E351-4505-8E02-E7DA3991B4C5}"/>
            </a:ext>
          </a:extLst>
        </xdr:cNvPr>
        <xdr:cNvSpPr/>
      </xdr:nvSpPr>
      <xdr:spPr>
        <a:xfrm rot="10800000">
          <a:off x="321056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17</xdr:row>
      <xdr:rowOff>850900</xdr:rowOff>
    </xdr:from>
    <xdr:to>
      <xdr:col>5</xdr:col>
      <xdr:colOff>2628063</xdr:colOff>
      <xdr:row>17</xdr:row>
      <xdr:rowOff>4737100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81A6C5D-786E-41BD-B882-CDA3B0C5F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950" y="11925300"/>
          <a:ext cx="8698663" cy="3886200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6</xdr:row>
      <xdr:rowOff>152400</xdr:rowOff>
    </xdr:from>
    <xdr:to>
      <xdr:col>5</xdr:col>
      <xdr:colOff>891540</xdr:colOff>
      <xdr:row>6</xdr:row>
      <xdr:rowOff>426720</xdr:rowOff>
    </xdr:to>
    <xdr:sp macro="" textlink="">
      <xdr:nvSpPr>
        <xdr:cNvPr id="3" name="三角形 17">
          <a:extLst>
            <a:ext uri="{FF2B5EF4-FFF2-40B4-BE49-F238E27FC236}">
              <a16:creationId xmlns:a16="http://schemas.microsoft.com/office/drawing/2014/main" id="{0724F899-007C-4DF6-80F8-C4298D0C2C93}"/>
            </a:ext>
          </a:extLst>
        </xdr:cNvPr>
        <xdr:cNvSpPr/>
      </xdr:nvSpPr>
      <xdr:spPr>
        <a:xfrm rot="10800000">
          <a:off x="817245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6</xdr:row>
      <xdr:rowOff>152400</xdr:rowOff>
    </xdr:from>
    <xdr:to>
      <xdr:col>2</xdr:col>
      <xdr:colOff>850900</xdr:colOff>
      <xdr:row>6</xdr:row>
      <xdr:rowOff>426720</xdr:rowOff>
    </xdr:to>
    <xdr:sp macro="" textlink="">
      <xdr:nvSpPr>
        <xdr:cNvPr id="4" name="三角形 18">
          <a:extLst>
            <a:ext uri="{FF2B5EF4-FFF2-40B4-BE49-F238E27FC236}">
              <a16:creationId xmlns:a16="http://schemas.microsoft.com/office/drawing/2014/main" id="{08E7E5E2-4E51-4C0F-8889-72524FAE09B8}"/>
            </a:ext>
          </a:extLst>
        </xdr:cNvPr>
        <xdr:cNvSpPr/>
      </xdr:nvSpPr>
      <xdr:spPr>
        <a:xfrm rot="10800000">
          <a:off x="321056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342900</xdr:colOff>
      <xdr:row>11</xdr:row>
      <xdr:rowOff>177800</xdr:rowOff>
    </xdr:from>
    <xdr:to>
      <xdr:col>5</xdr:col>
      <xdr:colOff>891540</xdr:colOff>
      <xdr:row>11</xdr:row>
      <xdr:rowOff>452120</xdr:rowOff>
    </xdr:to>
    <xdr:sp macro="" textlink="">
      <xdr:nvSpPr>
        <xdr:cNvPr id="5" name="三角形 19">
          <a:extLst>
            <a:ext uri="{FF2B5EF4-FFF2-40B4-BE49-F238E27FC236}">
              <a16:creationId xmlns:a16="http://schemas.microsoft.com/office/drawing/2014/main" id="{0BCE00BA-8671-40BD-98EA-547A35068BE7}"/>
            </a:ext>
          </a:extLst>
        </xdr:cNvPr>
        <xdr:cNvSpPr/>
      </xdr:nvSpPr>
      <xdr:spPr>
        <a:xfrm rot="10800000">
          <a:off x="817245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11</xdr:row>
      <xdr:rowOff>177800</xdr:rowOff>
    </xdr:from>
    <xdr:to>
      <xdr:col>2</xdr:col>
      <xdr:colOff>850900</xdr:colOff>
      <xdr:row>11</xdr:row>
      <xdr:rowOff>452120</xdr:rowOff>
    </xdr:to>
    <xdr:sp macro="" textlink="">
      <xdr:nvSpPr>
        <xdr:cNvPr id="6" name="三角形 20">
          <a:extLst>
            <a:ext uri="{FF2B5EF4-FFF2-40B4-BE49-F238E27FC236}">
              <a16:creationId xmlns:a16="http://schemas.microsoft.com/office/drawing/2014/main" id="{46D9251A-F248-4E40-81C3-D4CC3B701E63}"/>
            </a:ext>
          </a:extLst>
        </xdr:cNvPr>
        <xdr:cNvSpPr/>
      </xdr:nvSpPr>
      <xdr:spPr>
        <a:xfrm rot="10800000">
          <a:off x="321056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17</xdr:row>
      <xdr:rowOff>850900</xdr:rowOff>
    </xdr:from>
    <xdr:to>
      <xdr:col>5</xdr:col>
      <xdr:colOff>2628063</xdr:colOff>
      <xdr:row>17</xdr:row>
      <xdr:rowOff>4737100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7412051-9D36-4E17-BAEA-ED01BFB6AA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950" y="11925300"/>
          <a:ext cx="8698663" cy="3886200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6</xdr:row>
      <xdr:rowOff>152400</xdr:rowOff>
    </xdr:from>
    <xdr:to>
      <xdr:col>5</xdr:col>
      <xdr:colOff>891540</xdr:colOff>
      <xdr:row>6</xdr:row>
      <xdr:rowOff>426720</xdr:rowOff>
    </xdr:to>
    <xdr:sp macro="" textlink="">
      <xdr:nvSpPr>
        <xdr:cNvPr id="3" name="三角形 17">
          <a:extLst>
            <a:ext uri="{FF2B5EF4-FFF2-40B4-BE49-F238E27FC236}">
              <a16:creationId xmlns:a16="http://schemas.microsoft.com/office/drawing/2014/main" id="{93EF59F7-B968-4228-9134-4454D6C0B4DE}"/>
            </a:ext>
          </a:extLst>
        </xdr:cNvPr>
        <xdr:cNvSpPr/>
      </xdr:nvSpPr>
      <xdr:spPr>
        <a:xfrm rot="10800000">
          <a:off x="817245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6</xdr:row>
      <xdr:rowOff>152400</xdr:rowOff>
    </xdr:from>
    <xdr:to>
      <xdr:col>2</xdr:col>
      <xdr:colOff>850900</xdr:colOff>
      <xdr:row>6</xdr:row>
      <xdr:rowOff>426720</xdr:rowOff>
    </xdr:to>
    <xdr:sp macro="" textlink="">
      <xdr:nvSpPr>
        <xdr:cNvPr id="4" name="三角形 18">
          <a:extLst>
            <a:ext uri="{FF2B5EF4-FFF2-40B4-BE49-F238E27FC236}">
              <a16:creationId xmlns:a16="http://schemas.microsoft.com/office/drawing/2014/main" id="{01833774-DE8B-4029-AA02-70F83287CE0E}"/>
            </a:ext>
          </a:extLst>
        </xdr:cNvPr>
        <xdr:cNvSpPr/>
      </xdr:nvSpPr>
      <xdr:spPr>
        <a:xfrm rot="10800000">
          <a:off x="321056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342900</xdr:colOff>
      <xdr:row>11</xdr:row>
      <xdr:rowOff>177800</xdr:rowOff>
    </xdr:from>
    <xdr:to>
      <xdr:col>5</xdr:col>
      <xdr:colOff>891540</xdr:colOff>
      <xdr:row>11</xdr:row>
      <xdr:rowOff>452120</xdr:rowOff>
    </xdr:to>
    <xdr:sp macro="" textlink="">
      <xdr:nvSpPr>
        <xdr:cNvPr id="5" name="三角形 19">
          <a:extLst>
            <a:ext uri="{FF2B5EF4-FFF2-40B4-BE49-F238E27FC236}">
              <a16:creationId xmlns:a16="http://schemas.microsoft.com/office/drawing/2014/main" id="{728D7969-70D2-4934-8D7B-5CF52004E8F8}"/>
            </a:ext>
          </a:extLst>
        </xdr:cNvPr>
        <xdr:cNvSpPr/>
      </xdr:nvSpPr>
      <xdr:spPr>
        <a:xfrm rot="10800000">
          <a:off x="817245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11</xdr:row>
      <xdr:rowOff>177800</xdr:rowOff>
    </xdr:from>
    <xdr:to>
      <xdr:col>2</xdr:col>
      <xdr:colOff>850900</xdr:colOff>
      <xdr:row>11</xdr:row>
      <xdr:rowOff>452120</xdr:rowOff>
    </xdr:to>
    <xdr:sp macro="" textlink="">
      <xdr:nvSpPr>
        <xdr:cNvPr id="6" name="三角形 20">
          <a:extLst>
            <a:ext uri="{FF2B5EF4-FFF2-40B4-BE49-F238E27FC236}">
              <a16:creationId xmlns:a16="http://schemas.microsoft.com/office/drawing/2014/main" id="{40E60AC1-F6F2-4A67-8DAD-933E0692D258}"/>
            </a:ext>
          </a:extLst>
        </xdr:cNvPr>
        <xdr:cNvSpPr/>
      </xdr:nvSpPr>
      <xdr:spPr>
        <a:xfrm rot="10800000">
          <a:off x="321056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17</xdr:row>
      <xdr:rowOff>850900</xdr:rowOff>
    </xdr:from>
    <xdr:to>
      <xdr:col>5</xdr:col>
      <xdr:colOff>2628063</xdr:colOff>
      <xdr:row>17</xdr:row>
      <xdr:rowOff>4737100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A18E5C2-847C-4667-8118-C0D237FFD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8950" y="11925300"/>
          <a:ext cx="8698663" cy="3886200"/>
        </a:xfrm>
        <a:prstGeom prst="rect">
          <a:avLst/>
        </a:prstGeom>
      </xdr:spPr>
    </xdr:pic>
    <xdr:clientData/>
  </xdr:twoCellAnchor>
  <xdr:twoCellAnchor>
    <xdr:from>
      <xdr:col>5</xdr:col>
      <xdr:colOff>342900</xdr:colOff>
      <xdr:row>6</xdr:row>
      <xdr:rowOff>152400</xdr:rowOff>
    </xdr:from>
    <xdr:to>
      <xdr:col>5</xdr:col>
      <xdr:colOff>891540</xdr:colOff>
      <xdr:row>6</xdr:row>
      <xdr:rowOff>426720</xdr:rowOff>
    </xdr:to>
    <xdr:sp macro="" textlink="">
      <xdr:nvSpPr>
        <xdr:cNvPr id="3" name="三角形 17">
          <a:extLst>
            <a:ext uri="{FF2B5EF4-FFF2-40B4-BE49-F238E27FC236}">
              <a16:creationId xmlns:a16="http://schemas.microsoft.com/office/drawing/2014/main" id="{D86AF55B-1616-438E-8A00-1444380BB958}"/>
            </a:ext>
          </a:extLst>
        </xdr:cNvPr>
        <xdr:cNvSpPr/>
      </xdr:nvSpPr>
      <xdr:spPr>
        <a:xfrm rot="10800000">
          <a:off x="817245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6</xdr:row>
      <xdr:rowOff>152400</xdr:rowOff>
    </xdr:from>
    <xdr:to>
      <xdr:col>2</xdr:col>
      <xdr:colOff>850900</xdr:colOff>
      <xdr:row>6</xdr:row>
      <xdr:rowOff>426720</xdr:rowOff>
    </xdr:to>
    <xdr:sp macro="" textlink="">
      <xdr:nvSpPr>
        <xdr:cNvPr id="4" name="三角形 18">
          <a:extLst>
            <a:ext uri="{FF2B5EF4-FFF2-40B4-BE49-F238E27FC236}">
              <a16:creationId xmlns:a16="http://schemas.microsoft.com/office/drawing/2014/main" id="{EBBDEB33-874F-4A09-B576-5F0886B00CC5}"/>
            </a:ext>
          </a:extLst>
        </xdr:cNvPr>
        <xdr:cNvSpPr/>
      </xdr:nvSpPr>
      <xdr:spPr>
        <a:xfrm rot="10800000">
          <a:off x="3210560" y="41148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342900</xdr:colOff>
      <xdr:row>11</xdr:row>
      <xdr:rowOff>177800</xdr:rowOff>
    </xdr:from>
    <xdr:to>
      <xdr:col>5</xdr:col>
      <xdr:colOff>891540</xdr:colOff>
      <xdr:row>11</xdr:row>
      <xdr:rowOff>452120</xdr:rowOff>
    </xdr:to>
    <xdr:sp macro="" textlink="">
      <xdr:nvSpPr>
        <xdr:cNvPr id="5" name="三角形 19">
          <a:extLst>
            <a:ext uri="{FF2B5EF4-FFF2-40B4-BE49-F238E27FC236}">
              <a16:creationId xmlns:a16="http://schemas.microsoft.com/office/drawing/2014/main" id="{19B2873C-D839-47A2-BE4D-52946B572184}"/>
            </a:ext>
          </a:extLst>
        </xdr:cNvPr>
        <xdr:cNvSpPr/>
      </xdr:nvSpPr>
      <xdr:spPr>
        <a:xfrm rot="10800000">
          <a:off x="817245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302260</xdr:colOff>
      <xdr:row>11</xdr:row>
      <xdr:rowOff>177800</xdr:rowOff>
    </xdr:from>
    <xdr:to>
      <xdr:col>2</xdr:col>
      <xdr:colOff>850900</xdr:colOff>
      <xdr:row>11</xdr:row>
      <xdr:rowOff>452120</xdr:rowOff>
    </xdr:to>
    <xdr:sp macro="" textlink="">
      <xdr:nvSpPr>
        <xdr:cNvPr id="6" name="三角形 20">
          <a:extLst>
            <a:ext uri="{FF2B5EF4-FFF2-40B4-BE49-F238E27FC236}">
              <a16:creationId xmlns:a16="http://schemas.microsoft.com/office/drawing/2014/main" id="{1E54DCE3-35F2-440D-A9DF-54188314D831}"/>
            </a:ext>
          </a:extLst>
        </xdr:cNvPr>
        <xdr:cNvSpPr/>
      </xdr:nvSpPr>
      <xdr:spPr>
        <a:xfrm rot="10800000">
          <a:off x="3210560" y="7188200"/>
          <a:ext cx="548640" cy="274320"/>
        </a:xfrm>
        <a:prstGeom prst="triangle">
          <a:avLst/>
        </a:prstGeom>
        <a:solidFill>
          <a:srgbClr val="0268C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ancers.jp/faq/C1039/350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lancers.jp/faq/C1039/388" TargetMode="External"/><Relationship Id="rId1" Type="http://schemas.openxmlformats.org/officeDocument/2006/relationships/hyperlink" Target="https://www.lancers.jp/faq/l1037/374" TargetMode="External"/><Relationship Id="rId6" Type="http://schemas.openxmlformats.org/officeDocument/2006/relationships/hyperlink" Target="https://www.lancers.jp/tool/reward_calculation" TargetMode="External"/><Relationship Id="rId5" Type="http://schemas.openxmlformats.org/officeDocument/2006/relationships/hyperlink" Target="https://www.lancers.jp/faq/C1039/350" TargetMode="External"/><Relationship Id="rId4" Type="http://schemas.openxmlformats.org/officeDocument/2006/relationships/hyperlink" Target="https://info.lancers.jp/2868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A8A52-C611-CC42-BC6E-42A40D35F98E}">
  <sheetPr>
    <tabColor rgb="FFFF0000"/>
  </sheetPr>
  <dimension ref="A1:I36"/>
  <sheetViews>
    <sheetView showGridLines="0" tabSelected="1" zoomScale="75" zoomScaleNormal="75" workbookViewId="0">
      <selection activeCell="B2" sqref="B2:F2"/>
    </sheetView>
  </sheetViews>
  <sheetFormatPr defaultColWidth="0" defaultRowHeight="14" zeroHeight="1" x14ac:dyDescent="0.2"/>
  <cols>
    <col min="1" max="1" width="16.81640625" style="4" customWidth="1"/>
    <col min="2" max="2" width="24.81640625" style="4" customWidth="1"/>
    <col min="3" max="3" width="40.81640625" style="4" customWidth="1"/>
    <col min="4" max="4" width="4.81640625" style="4" customWidth="1"/>
    <col min="5" max="5" width="37.6328125" style="4" customWidth="1"/>
    <col min="6" max="6" width="50.90625" style="4" customWidth="1"/>
    <col min="7" max="7" width="16.81640625" style="4" customWidth="1"/>
    <col min="8" max="9" width="0" style="4" hidden="1" customWidth="1"/>
    <col min="10" max="16384" width="16.81640625" style="4" hidden="1"/>
  </cols>
  <sheetData>
    <row r="1" spans="2:6" ht="48" customHeight="1" x14ac:dyDescent="0.2">
      <c r="B1" s="22" t="s">
        <v>18</v>
      </c>
    </row>
    <row r="2" spans="2:6" ht="82" customHeight="1" x14ac:dyDescent="0.2">
      <c r="B2" s="51" t="s">
        <v>46</v>
      </c>
      <c r="C2" s="52"/>
      <c r="D2" s="52"/>
      <c r="E2" s="52"/>
      <c r="F2" s="52"/>
    </row>
    <row r="3" spans="2:6" ht="48" customHeight="1" thickBot="1" x14ac:dyDescent="0.25">
      <c r="B3" s="23"/>
      <c r="C3" s="24"/>
      <c r="D3" s="24"/>
      <c r="E3" s="24"/>
      <c r="F3" s="24"/>
    </row>
    <row r="4" spans="2:6" ht="48" customHeight="1" x14ac:dyDescent="0.2">
      <c r="B4" s="25" t="s">
        <v>15</v>
      </c>
      <c r="C4" s="26"/>
      <c r="D4" s="26"/>
      <c r="E4" s="26"/>
      <c r="F4" s="27"/>
    </row>
    <row r="5" spans="2:6" ht="56" customHeight="1" thickBot="1" x14ac:dyDescent="0.25">
      <c r="B5" s="53" t="s">
        <v>14</v>
      </c>
      <c r="C5" s="54"/>
      <c r="D5" s="54"/>
      <c r="E5" s="54"/>
      <c r="F5" s="55"/>
    </row>
    <row r="6" spans="2:6" ht="48" customHeight="1" thickBot="1" x14ac:dyDescent="0.25">
      <c r="B6" s="56"/>
      <c r="C6" s="56"/>
      <c r="D6" s="56"/>
      <c r="E6" s="56"/>
      <c r="F6" s="56"/>
    </row>
    <row r="7" spans="2:6" ht="48" customHeight="1" x14ac:dyDescent="0.2">
      <c r="B7" s="25" t="s">
        <v>16</v>
      </c>
      <c r="C7" s="26"/>
      <c r="D7" s="26"/>
      <c r="E7" s="26"/>
      <c r="F7" s="27"/>
    </row>
    <row r="8" spans="2:6" ht="48" customHeight="1" x14ac:dyDescent="0.2">
      <c r="B8" s="63" t="s">
        <v>32</v>
      </c>
      <c r="C8" s="64"/>
      <c r="D8" s="64"/>
      <c r="E8" s="64"/>
      <c r="F8" s="19" t="s">
        <v>36</v>
      </c>
    </row>
    <row r="9" spans="2:6" ht="48" customHeight="1" x14ac:dyDescent="0.2">
      <c r="B9" s="63" t="s">
        <v>37</v>
      </c>
      <c r="C9" s="64"/>
      <c r="D9" s="64"/>
      <c r="E9" s="64"/>
      <c r="F9" s="20" t="s">
        <v>36</v>
      </c>
    </row>
    <row r="10" spans="2:6" ht="48" customHeight="1" thickBot="1" x14ac:dyDescent="0.25">
      <c r="B10" s="65" t="s">
        <v>33</v>
      </c>
      <c r="C10" s="66"/>
      <c r="D10" s="66"/>
      <c r="E10" s="66"/>
      <c r="F10" s="21" t="s">
        <v>36</v>
      </c>
    </row>
    <row r="11" spans="2:6" ht="48" customHeight="1" thickBot="1" x14ac:dyDescent="0.25">
      <c r="B11" s="29"/>
      <c r="C11" s="29"/>
      <c r="D11" s="29"/>
      <c r="E11" s="29"/>
      <c r="F11" s="30"/>
    </row>
    <row r="12" spans="2:6" ht="48" customHeight="1" x14ac:dyDescent="0.2">
      <c r="B12" s="31" t="s">
        <v>24</v>
      </c>
      <c r="C12" s="26"/>
      <c r="D12" s="26"/>
      <c r="E12" s="26"/>
      <c r="F12" s="32"/>
    </row>
    <row r="13" spans="2:6" ht="48" customHeight="1" x14ac:dyDescent="0.2">
      <c r="B13" s="33" t="s">
        <v>34</v>
      </c>
      <c r="C13" s="34"/>
      <c r="D13" s="34"/>
      <c r="E13" s="34"/>
      <c r="F13" s="19" t="s">
        <v>36</v>
      </c>
    </row>
    <row r="14" spans="2:6" ht="48" customHeight="1" x14ac:dyDescent="0.2">
      <c r="B14" s="35" t="s">
        <v>38</v>
      </c>
      <c r="C14" s="36"/>
      <c r="D14" s="36"/>
      <c r="E14" s="36"/>
      <c r="F14" s="20" t="s">
        <v>36</v>
      </c>
    </row>
    <row r="15" spans="2:6" ht="48" customHeight="1" thickBot="1" x14ac:dyDescent="0.25">
      <c r="B15" s="28" t="s">
        <v>35</v>
      </c>
      <c r="C15" s="37"/>
      <c r="D15" s="37"/>
      <c r="E15" s="37"/>
      <c r="F15" s="21" t="s">
        <v>36</v>
      </c>
    </row>
    <row r="16" spans="2:6" ht="48" customHeight="1" thickBot="1" x14ac:dyDescent="0.25">
      <c r="B16" s="56"/>
      <c r="C16" s="56"/>
      <c r="D16" s="56"/>
      <c r="E16" s="56"/>
      <c r="F16" s="56"/>
    </row>
    <row r="17" spans="1:9" ht="48" customHeight="1" x14ac:dyDescent="0.2">
      <c r="B17" s="57" t="s">
        <v>17</v>
      </c>
      <c r="C17" s="58"/>
      <c r="D17" s="58"/>
      <c r="E17" s="58"/>
      <c r="F17" s="59"/>
    </row>
    <row r="18" spans="1:9" s="15" customFormat="1" ht="32" customHeight="1" x14ac:dyDescent="0.2">
      <c r="B18" s="60" t="s">
        <v>10</v>
      </c>
      <c r="C18" s="61"/>
      <c r="D18" s="61"/>
      <c r="E18" s="61"/>
      <c r="F18" s="62"/>
    </row>
    <row r="19" spans="1:9" s="15" customFormat="1" ht="32" customHeight="1" x14ac:dyDescent="0.2">
      <c r="B19" s="43" t="s">
        <v>8</v>
      </c>
      <c r="C19" s="44"/>
      <c r="D19" s="44"/>
      <c r="E19" s="44"/>
      <c r="F19" s="45"/>
    </row>
    <row r="20" spans="1:9" s="15" customFormat="1" ht="32" customHeight="1" x14ac:dyDescent="0.2">
      <c r="B20" s="43" t="s">
        <v>9</v>
      </c>
      <c r="C20" s="44"/>
      <c r="D20" s="44"/>
      <c r="E20" s="44"/>
      <c r="F20" s="45"/>
    </row>
    <row r="21" spans="1:9" s="15" customFormat="1" ht="32" customHeight="1" thickBot="1" x14ac:dyDescent="0.25">
      <c r="B21" s="46" t="s">
        <v>20</v>
      </c>
      <c r="C21" s="47"/>
      <c r="D21" s="47"/>
      <c r="E21" s="47"/>
      <c r="F21" s="48"/>
    </row>
    <row r="22" spans="1:9" ht="48" customHeight="1" x14ac:dyDescent="0.2">
      <c r="A22" s="38"/>
      <c r="B22" s="39"/>
      <c r="C22" s="39"/>
      <c r="D22" s="39"/>
      <c r="E22" s="39"/>
      <c r="F22" s="39"/>
    </row>
    <row r="23" spans="1:9" ht="48" hidden="1" customHeight="1" x14ac:dyDescent="0.2">
      <c r="A23" s="38"/>
      <c r="B23" s="39"/>
      <c r="C23" s="39"/>
      <c r="D23" s="39"/>
      <c r="E23" s="39"/>
      <c r="F23" s="39"/>
    </row>
    <row r="24" spans="1:9" ht="48" hidden="1" customHeight="1" x14ac:dyDescent="0.2">
      <c r="B24" s="40"/>
      <c r="C24" s="40"/>
      <c r="D24" s="40"/>
      <c r="E24" s="40"/>
      <c r="F24" s="40"/>
    </row>
    <row r="25" spans="1:9" ht="48" hidden="1" customHeight="1" x14ac:dyDescent="0.2">
      <c r="B25" s="40"/>
      <c r="C25" s="40"/>
      <c r="D25" s="40"/>
      <c r="E25" s="40"/>
      <c r="F25" s="40"/>
    </row>
    <row r="26" spans="1:9" ht="48" hidden="1" customHeight="1" x14ac:dyDescent="0.2">
      <c r="B26" s="40"/>
      <c r="C26" s="40"/>
      <c r="D26" s="40"/>
      <c r="E26" s="40"/>
      <c r="F26" s="40"/>
    </row>
    <row r="27" spans="1:9" ht="48" hidden="1" customHeight="1" x14ac:dyDescent="0.2">
      <c r="B27" s="49"/>
      <c r="C27" s="50"/>
      <c r="E27" s="49"/>
      <c r="F27" s="50"/>
    </row>
    <row r="28" spans="1:9" ht="40" hidden="1" customHeight="1" x14ac:dyDescent="0.2">
      <c r="B28" s="42"/>
      <c r="C28" s="42"/>
      <c r="D28" s="42"/>
      <c r="E28" s="42"/>
      <c r="F28" s="42"/>
      <c r="G28" s="15"/>
      <c r="H28" s="15"/>
      <c r="I28" s="15"/>
    </row>
    <row r="29" spans="1:9" ht="40" hidden="1" customHeight="1" x14ac:dyDescent="0.2">
      <c r="B29" s="42"/>
      <c r="C29" s="42"/>
      <c r="D29" s="42"/>
      <c r="E29" s="42"/>
      <c r="F29" s="42"/>
      <c r="G29" s="15"/>
      <c r="H29" s="15"/>
      <c r="I29" s="15"/>
    </row>
    <row r="30" spans="1:9" ht="40" hidden="1" customHeight="1" x14ac:dyDescent="0.2">
      <c r="B30" s="42"/>
      <c r="C30" s="42"/>
      <c r="D30" s="42"/>
      <c r="E30" s="42"/>
      <c r="F30" s="42"/>
      <c r="G30" s="15"/>
      <c r="H30" s="15"/>
      <c r="I30" s="15"/>
    </row>
    <row r="31" spans="1:9" ht="15.5" hidden="1" x14ac:dyDescent="0.2">
      <c r="B31" s="15"/>
      <c r="C31" s="15"/>
      <c r="D31" s="15"/>
      <c r="E31" s="15"/>
      <c r="F31" s="15"/>
      <c r="G31" s="15"/>
      <c r="H31" s="15"/>
      <c r="I31" s="15"/>
    </row>
    <row r="32" spans="1:9" ht="15.5" hidden="1" x14ac:dyDescent="0.2">
      <c r="B32" s="15"/>
      <c r="C32" s="15"/>
      <c r="D32" s="15"/>
      <c r="E32" s="15"/>
      <c r="F32" s="15"/>
      <c r="G32" s="15"/>
      <c r="H32" s="15"/>
      <c r="I32" s="15"/>
    </row>
    <row r="33" spans="2:9" ht="15.5" hidden="1" x14ac:dyDescent="0.2">
      <c r="B33" s="15"/>
      <c r="C33" s="15"/>
      <c r="D33" s="15"/>
      <c r="E33" s="15"/>
      <c r="F33" s="15"/>
      <c r="G33" s="15"/>
      <c r="H33" s="15"/>
      <c r="I33" s="15"/>
    </row>
    <row r="34" spans="2:9" ht="15.5" hidden="1" x14ac:dyDescent="0.2">
      <c r="B34" s="15"/>
      <c r="C34" s="15"/>
      <c r="D34" s="15"/>
      <c r="E34" s="15"/>
      <c r="F34" s="15"/>
      <c r="G34" s="15"/>
      <c r="H34" s="15"/>
      <c r="I34" s="15"/>
    </row>
    <row r="35" spans="2:9" ht="15.5" hidden="1" x14ac:dyDescent="0.2">
      <c r="B35" s="15"/>
      <c r="C35" s="15"/>
      <c r="D35" s="15"/>
      <c r="E35" s="15"/>
      <c r="F35" s="15"/>
      <c r="G35" s="15"/>
      <c r="H35" s="15"/>
      <c r="I35" s="15"/>
    </row>
    <row r="36" spans="2:9" ht="15.5" hidden="1" x14ac:dyDescent="0.2">
      <c r="B36" s="15"/>
      <c r="C36" s="15"/>
      <c r="D36" s="15"/>
      <c r="E36" s="15"/>
      <c r="F36" s="15"/>
      <c r="G36" s="15"/>
      <c r="H36" s="15"/>
      <c r="I36" s="15"/>
    </row>
  </sheetData>
  <sheetProtection algorithmName="SHA-512" hashValue="1sQpMn1vc2XPMvVySTy1WNFKf3uwfJZe2rcpeJFrittZ4/mFAcPP2vIdXqsPNFIK25XrRyElOkl9Ot9ENskN1g==" saltValue="DHJfRVWOXPpoycdTE6L6Cw==" spinCount="100000" sheet="1" objects="1" scenarios="1"/>
  <mergeCells count="17">
    <mergeCell ref="B2:F2"/>
    <mergeCell ref="B5:F5"/>
    <mergeCell ref="B6:F6"/>
    <mergeCell ref="B20:F20"/>
    <mergeCell ref="B16:F16"/>
    <mergeCell ref="B17:F17"/>
    <mergeCell ref="B18:F18"/>
    <mergeCell ref="B8:E8"/>
    <mergeCell ref="B9:E9"/>
    <mergeCell ref="B10:E10"/>
    <mergeCell ref="B30:F30"/>
    <mergeCell ref="B19:F19"/>
    <mergeCell ref="B21:F21"/>
    <mergeCell ref="B27:C27"/>
    <mergeCell ref="E27:F27"/>
    <mergeCell ref="B28:F28"/>
    <mergeCell ref="B29:F29"/>
  </mergeCells>
  <phoneticPr fontId="1"/>
  <hyperlinks>
    <hyperlink ref="B18" r:id="rId1" display="https://www.lancers.jp/faq/l1037/374" xr:uid="{1E367C5B-921F-3A48-BCE0-7455A182A465}"/>
    <hyperlink ref="B19" r:id="rId2" display="https://www.lancers.jp/faq/C1039/388" xr:uid="{FE6EFBAD-86E5-0649-9016-927D68F7E93A}"/>
    <hyperlink ref="B21" r:id="rId3" display="https://www.lancers.jp/faq/C1039/350" xr:uid="{E72D91CD-6DFD-7648-9AC4-BF46DC16E2BF}"/>
    <hyperlink ref="B5:F5" r:id="rId4" display="【予告】2022年10月1日以降、システム手数料の改定を行います" xr:uid="{D7C81237-67C1-014B-9DC8-629847B337ED}"/>
    <hyperlink ref="B20" r:id="rId5" display="https://www.lancers.jp/faq/C1039/350" xr:uid="{49F340DE-E753-644A-936E-9B51DAB7068A}"/>
    <hyperlink ref="B21:F21" r:id="rId6" display="旧契約金額・ランサー手取り 計算ツール" xr:uid="{304EAE2C-E04D-EB47-BD9F-84C664803092}"/>
    <hyperlink ref="F8" location="①契約金額で計算!A1" display="①契約金額で計算する" xr:uid="{3A6464FE-C17F-48C1-8B08-0189DF8382D5}"/>
    <hyperlink ref="F9" location="②お支払い金額で計算!A1" display="こちらをクリック" xr:uid="{E4AC002E-AB41-4773-AD86-17B098C3081D}"/>
    <hyperlink ref="F10" location="③ランサー手取りで計算!A1" display="③ランサー手取りで計算する" xr:uid="{67FBB21C-15E0-4012-B1C0-9D33BA7D35FC}"/>
    <hyperlink ref="F13" location="④【割引】契約金額で計算!A1" display="④【割引】契約金額で計算する" xr:uid="{EDFC7ECF-4FB6-4D53-B1A2-799DBC393792}"/>
    <hyperlink ref="F14" location="⑤【割引】お支払い金額で計算!A1" display="こちらをクリック" xr:uid="{1A72A435-B369-411E-B4E1-76628B764448}"/>
    <hyperlink ref="F15" location="⑥【割引】ランサー手取りで計算!A1" display="⑥【割引】ランサー手取りで計算する" xr:uid="{3FDA8363-9B24-4961-9130-01960ABAE220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I27"/>
  <sheetViews>
    <sheetView showGridLines="0" zoomScale="75" zoomScaleNormal="75" workbookViewId="0">
      <selection activeCell="C5" sqref="C5:F5"/>
    </sheetView>
  </sheetViews>
  <sheetFormatPr defaultColWidth="0" defaultRowHeight="14" zeroHeight="1" x14ac:dyDescent="0.2"/>
  <cols>
    <col min="1" max="1" width="16.81640625" style="4" customWidth="1"/>
    <col min="2" max="2" width="24.81640625" style="4" customWidth="1"/>
    <col min="3" max="3" width="40.81640625" style="4" customWidth="1"/>
    <col min="4" max="4" width="4.81640625" style="4" customWidth="1"/>
    <col min="5" max="5" width="24.81640625" style="4" customWidth="1"/>
    <col min="6" max="6" width="40.81640625" style="4" customWidth="1"/>
    <col min="7" max="7" width="16.81640625" style="4" customWidth="1"/>
    <col min="8" max="9" width="0" style="4" hidden="1" customWidth="1"/>
    <col min="10" max="16384" width="16.81640625" style="4" hidden="1"/>
  </cols>
  <sheetData>
    <row r="1" spans="2:6" ht="48" customHeight="1" x14ac:dyDescent="0.2">
      <c r="B1" s="17" t="s">
        <v>13</v>
      </c>
    </row>
    <row r="2" spans="2:6" ht="40" customHeight="1" x14ac:dyDescent="0.2">
      <c r="B2" s="69" t="s">
        <v>5</v>
      </c>
      <c r="C2" s="69"/>
      <c r="D2" s="69"/>
      <c r="E2" s="69"/>
      <c r="F2" s="69"/>
    </row>
    <row r="3" spans="2:6" ht="80" customHeight="1" thickBot="1" x14ac:dyDescent="0.25">
      <c r="B3" s="51" t="s">
        <v>27</v>
      </c>
      <c r="C3" s="82"/>
      <c r="D3" s="82"/>
      <c r="E3" s="82"/>
      <c r="F3" s="82"/>
    </row>
    <row r="4" spans="2:6" ht="48" customHeight="1" x14ac:dyDescent="0.2">
      <c r="B4" s="72" t="s">
        <v>4</v>
      </c>
      <c r="C4" s="78"/>
      <c r="D4" s="78"/>
      <c r="E4" s="78"/>
      <c r="F4" s="73"/>
    </row>
    <row r="5" spans="2:6" ht="48" customHeight="1" x14ac:dyDescent="0.2">
      <c r="B5" s="10" t="s">
        <v>0</v>
      </c>
      <c r="C5" s="79">
        <v>0</v>
      </c>
      <c r="D5" s="80"/>
      <c r="E5" s="80"/>
      <c r="F5" s="81"/>
    </row>
    <row r="6" spans="2:6" ht="48" customHeight="1" thickBot="1" x14ac:dyDescent="0.25">
      <c r="B6" s="3" t="s">
        <v>1</v>
      </c>
      <c r="C6" s="76">
        <f>C5+C5*0.1</f>
        <v>0</v>
      </c>
      <c r="D6" s="76"/>
      <c r="E6" s="76"/>
      <c r="F6" s="77"/>
    </row>
    <row r="7" spans="2:6" ht="48" customHeight="1" thickBot="1" x14ac:dyDescent="0.25">
      <c r="B7" s="67"/>
      <c r="C7" s="67"/>
      <c r="E7" s="67"/>
      <c r="F7" s="67"/>
    </row>
    <row r="8" spans="2:6" ht="48" customHeight="1" x14ac:dyDescent="0.2">
      <c r="B8" s="70" t="s">
        <v>2</v>
      </c>
      <c r="C8" s="71"/>
      <c r="D8" s="5"/>
      <c r="E8" s="72" t="s">
        <v>3</v>
      </c>
      <c r="F8" s="73"/>
    </row>
    <row r="9" spans="2:6" ht="48" customHeight="1" x14ac:dyDescent="0.2">
      <c r="B9" s="74" t="s">
        <v>44</v>
      </c>
      <c r="C9" s="6">
        <v>0.16500000000000001</v>
      </c>
      <c r="D9" s="7"/>
      <c r="E9" s="74" t="s">
        <v>44</v>
      </c>
      <c r="F9" s="6">
        <v>5.5E-2</v>
      </c>
    </row>
    <row r="10" spans="2:6" ht="48" customHeight="1" x14ac:dyDescent="0.2">
      <c r="B10" s="75"/>
      <c r="C10" s="8">
        <f>ROUNDUP(C6*C9,0)</f>
        <v>0</v>
      </c>
      <c r="D10" s="7"/>
      <c r="E10" s="75"/>
      <c r="F10" s="8">
        <f>ROUNDDOWN(C6*F9,0)</f>
        <v>0</v>
      </c>
    </row>
    <row r="11" spans="2:6" ht="48" customHeight="1" thickBot="1" x14ac:dyDescent="0.25">
      <c r="B11" s="41" t="s">
        <v>41</v>
      </c>
      <c r="C11" s="9">
        <f>C6-C10</f>
        <v>0</v>
      </c>
      <c r="D11" s="7"/>
      <c r="E11" s="16" t="s">
        <v>42</v>
      </c>
      <c r="F11" s="9">
        <f>C6+F10</f>
        <v>0</v>
      </c>
    </row>
    <row r="12" spans="2:6" ht="48" customHeight="1" thickBot="1" x14ac:dyDescent="0.25">
      <c r="B12" s="68"/>
      <c r="C12" s="68"/>
      <c r="E12" s="68"/>
      <c r="F12" s="68"/>
    </row>
    <row r="13" spans="2:6" ht="48" customHeight="1" x14ac:dyDescent="0.2">
      <c r="B13" s="10" t="s">
        <v>12</v>
      </c>
      <c r="C13" s="11">
        <f>FLOOR(IF(C5&lt;=1000000, C5*0.1021, 102100 + (FLOOR(C5-1000000,1)*0.2042)),1)</f>
        <v>0</v>
      </c>
      <c r="D13" s="12"/>
      <c r="E13" s="10" t="s">
        <v>12</v>
      </c>
      <c r="F13" s="11">
        <f>FLOOR(IF(C5&lt;=1000000, C5*0.1021, 102100 + (FLOOR(C5-1000000,1)*0.2042)),1)</f>
        <v>0</v>
      </c>
    </row>
    <row r="14" spans="2:6" ht="48" customHeight="1" thickBot="1" x14ac:dyDescent="0.25">
      <c r="B14" s="13" t="s">
        <v>11</v>
      </c>
      <c r="C14" s="14">
        <f>C11-C13</f>
        <v>0</v>
      </c>
      <c r="D14" s="15"/>
      <c r="E14" s="16" t="s">
        <v>22</v>
      </c>
      <c r="F14" s="14">
        <f>F11-F13</f>
        <v>0</v>
      </c>
    </row>
    <row r="15" spans="2:6" ht="48" customHeight="1" x14ac:dyDescent="0.2">
      <c r="B15" s="83" t="s">
        <v>21</v>
      </c>
      <c r="C15" s="50"/>
      <c r="D15" s="15"/>
      <c r="E15" s="84" t="s">
        <v>23</v>
      </c>
      <c r="F15" s="50"/>
    </row>
    <row r="16" spans="2:6" ht="48" customHeight="1" x14ac:dyDescent="0.2">
      <c r="B16" s="49"/>
      <c r="C16" s="50"/>
      <c r="E16" s="49"/>
      <c r="F16" s="50"/>
    </row>
    <row r="17" spans="2:9" ht="80" customHeight="1" x14ac:dyDescent="0.2">
      <c r="B17" s="87" t="s">
        <v>6</v>
      </c>
      <c r="C17" s="88"/>
      <c r="D17" s="88"/>
      <c r="E17" s="88"/>
      <c r="F17" s="88"/>
    </row>
    <row r="18" spans="2:9" ht="400" customHeight="1" x14ac:dyDescent="0.2">
      <c r="B18" s="85" t="s">
        <v>7</v>
      </c>
      <c r="C18" s="86"/>
      <c r="D18" s="86"/>
      <c r="E18" s="86"/>
      <c r="F18" s="86"/>
    </row>
    <row r="19" spans="2:9" ht="40" customHeight="1" x14ac:dyDescent="0.2">
      <c r="B19" s="42"/>
      <c r="C19" s="42"/>
      <c r="D19" s="42"/>
      <c r="E19" s="42"/>
      <c r="F19" s="42"/>
      <c r="G19" s="15"/>
      <c r="H19" s="15"/>
      <c r="I19" s="15"/>
    </row>
    <row r="20" spans="2:9" ht="40" hidden="1" customHeight="1" x14ac:dyDescent="0.2">
      <c r="B20" s="42"/>
      <c r="C20" s="42"/>
      <c r="D20" s="42"/>
      <c r="E20" s="42"/>
      <c r="F20" s="42"/>
      <c r="G20" s="15"/>
      <c r="H20" s="15"/>
      <c r="I20" s="15"/>
    </row>
    <row r="21" spans="2:9" ht="40" hidden="1" customHeight="1" x14ac:dyDescent="0.2">
      <c r="B21" s="42"/>
      <c r="C21" s="42"/>
      <c r="D21" s="42"/>
      <c r="E21" s="42"/>
      <c r="F21" s="42"/>
      <c r="G21" s="15"/>
      <c r="H21" s="15"/>
      <c r="I21" s="15"/>
    </row>
    <row r="22" spans="2:9" ht="15.5" hidden="1" x14ac:dyDescent="0.2">
      <c r="B22" s="15"/>
      <c r="C22" s="15"/>
      <c r="D22" s="15"/>
      <c r="E22" s="15"/>
      <c r="F22" s="15"/>
      <c r="G22" s="15"/>
      <c r="H22" s="15"/>
      <c r="I22" s="15"/>
    </row>
    <row r="23" spans="2:9" ht="15.5" hidden="1" x14ac:dyDescent="0.2">
      <c r="B23" s="15"/>
      <c r="C23" s="15"/>
      <c r="D23" s="15"/>
      <c r="E23" s="15"/>
      <c r="F23" s="15"/>
      <c r="G23" s="15"/>
      <c r="H23" s="15"/>
      <c r="I23" s="15"/>
    </row>
    <row r="24" spans="2:9" ht="15.5" hidden="1" x14ac:dyDescent="0.2">
      <c r="B24" s="15"/>
      <c r="C24" s="15"/>
      <c r="D24" s="15"/>
      <c r="E24" s="15"/>
      <c r="F24" s="15"/>
      <c r="G24" s="15"/>
      <c r="H24" s="15"/>
      <c r="I24" s="15"/>
    </row>
    <row r="25" spans="2:9" ht="15.5" hidden="1" x14ac:dyDescent="0.2">
      <c r="B25" s="15"/>
      <c r="C25" s="15"/>
      <c r="D25" s="15"/>
      <c r="E25" s="15"/>
      <c r="F25" s="15"/>
      <c r="G25" s="15"/>
      <c r="H25" s="15"/>
      <c r="I25" s="15"/>
    </row>
    <row r="26" spans="2:9" ht="15.5" hidden="1" x14ac:dyDescent="0.2">
      <c r="B26" s="15"/>
      <c r="C26" s="15"/>
      <c r="D26" s="15"/>
      <c r="E26" s="15"/>
      <c r="F26" s="15"/>
      <c r="G26" s="15"/>
      <c r="H26" s="15"/>
      <c r="I26" s="15"/>
    </row>
    <row r="27" spans="2:9" ht="15.5" hidden="1" x14ac:dyDescent="0.2"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ScJqNfgAxeCKl1vRS6kkB+LOUND/+uFjb649TOLWecxjjpv3P5WMDxg3tmCtEpI3ISfg5Y7WavHfaUZ6E/zQQQ==" saltValue="eftxSIOBwFLl79bx+ZAKrg==" spinCount="100000" sheet="1" selectLockedCells="1"/>
  <mergeCells count="22">
    <mergeCell ref="B15:C15"/>
    <mergeCell ref="E15:F15"/>
    <mergeCell ref="B21:F21"/>
    <mergeCell ref="B16:C16"/>
    <mergeCell ref="E16:F16"/>
    <mergeCell ref="B18:F18"/>
    <mergeCell ref="B17:F17"/>
    <mergeCell ref="B19:F19"/>
    <mergeCell ref="B20:F20"/>
    <mergeCell ref="E7:F7"/>
    <mergeCell ref="B12:C12"/>
    <mergeCell ref="E12:F12"/>
    <mergeCell ref="B2:F2"/>
    <mergeCell ref="B8:C8"/>
    <mergeCell ref="E8:F8"/>
    <mergeCell ref="E9:E10"/>
    <mergeCell ref="B9:B10"/>
    <mergeCell ref="B7:C7"/>
    <mergeCell ref="C6:F6"/>
    <mergeCell ref="B4:F4"/>
    <mergeCell ref="C5:F5"/>
    <mergeCell ref="B3:F3"/>
  </mergeCells>
  <phoneticPr fontId="1"/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41205-BA5B-497E-B52B-EF68C9CEDF6F}">
  <sheetPr>
    <tabColor theme="4" tint="0.59999389629810485"/>
  </sheetPr>
  <dimension ref="A1:I27"/>
  <sheetViews>
    <sheetView showGridLines="0" topLeftCell="A2" zoomScale="75" zoomScaleNormal="75" workbookViewId="0">
      <selection activeCell="F11" sqref="F11"/>
    </sheetView>
  </sheetViews>
  <sheetFormatPr defaultColWidth="0" defaultRowHeight="14" zeroHeight="1" x14ac:dyDescent="0.2"/>
  <cols>
    <col min="1" max="1" width="16.81640625" style="4" customWidth="1"/>
    <col min="2" max="2" width="24.81640625" style="4" customWidth="1"/>
    <col min="3" max="3" width="40.81640625" style="4" customWidth="1"/>
    <col min="4" max="4" width="4.81640625" style="4" customWidth="1"/>
    <col min="5" max="5" width="24.81640625" style="4" customWidth="1"/>
    <col min="6" max="6" width="40.81640625" style="4" customWidth="1"/>
    <col min="7" max="7" width="16.81640625" style="4" customWidth="1"/>
    <col min="8" max="9" width="0" style="4" hidden="1" customWidth="1"/>
    <col min="10" max="16384" width="16.81640625" style="4" hidden="1"/>
  </cols>
  <sheetData>
    <row r="1" spans="2:6" ht="48" customHeight="1" x14ac:dyDescent="0.2">
      <c r="B1" s="18" t="s">
        <v>39</v>
      </c>
    </row>
    <row r="2" spans="2:6" ht="115" customHeight="1" x14ac:dyDescent="0.2">
      <c r="B2" s="90" t="s">
        <v>45</v>
      </c>
      <c r="C2" s="69"/>
      <c r="D2" s="69"/>
      <c r="E2" s="69"/>
      <c r="F2" s="69"/>
    </row>
    <row r="3" spans="2:6" ht="80" customHeight="1" thickBot="1" x14ac:dyDescent="0.25">
      <c r="B3" s="51" t="s">
        <v>26</v>
      </c>
      <c r="C3" s="82"/>
      <c r="D3" s="82"/>
      <c r="E3" s="82"/>
      <c r="F3" s="82"/>
    </row>
    <row r="4" spans="2:6" ht="48" customHeight="1" x14ac:dyDescent="0.2">
      <c r="B4" s="72" t="s">
        <v>4</v>
      </c>
      <c r="C4" s="78"/>
      <c r="D4" s="78"/>
      <c r="E4" s="78"/>
      <c r="F4" s="73"/>
    </row>
    <row r="5" spans="2:6" ht="48" customHeight="1" x14ac:dyDescent="0.2">
      <c r="B5" s="10" t="s">
        <v>0</v>
      </c>
      <c r="C5" s="91">
        <f>C6/(1+0.1)</f>
        <v>0</v>
      </c>
      <c r="D5" s="92"/>
      <c r="E5" s="92"/>
      <c r="F5" s="93"/>
    </row>
    <row r="6" spans="2:6" ht="48" customHeight="1" thickBot="1" x14ac:dyDescent="0.25">
      <c r="B6" s="3" t="s">
        <v>1</v>
      </c>
      <c r="C6" s="76">
        <f>F11/(1+F9)</f>
        <v>0</v>
      </c>
      <c r="D6" s="76"/>
      <c r="E6" s="76"/>
      <c r="F6" s="77"/>
    </row>
    <row r="7" spans="2:6" ht="48" customHeight="1" thickBot="1" x14ac:dyDescent="0.25">
      <c r="B7" s="67"/>
      <c r="C7" s="67"/>
      <c r="E7" s="67"/>
      <c r="F7" s="67"/>
    </row>
    <row r="8" spans="2:6" ht="48" customHeight="1" x14ac:dyDescent="0.2">
      <c r="B8" s="70" t="s">
        <v>2</v>
      </c>
      <c r="C8" s="71"/>
      <c r="D8" s="5"/>
      <c r="E8" s="72" t="s">
        <v>3</v>
      </c>
      <c r="F8" s="73"/>
    </row>
    <row r="9" spans="2:6" ht="48" customHeight="1" x14ac:dyDescent="0.2">
      <c r="B9" s="74" t="s">
        <v>44</v>
      </c>
      <c r="C9" s="6">
        <v>0.16500000000000001</v>
      </c>
      <c r="D9" s="7"/>
      <c r="E9" s="89" t="s">
        <v>43</v>
      </c>
      <c r="F9" s="6">
        <v>5.5E-2</v>
      </c>
    </row>
    <row r="10" spans="2:6" ht="48" customHeight="1" x14ac:dyDescent="0.2">
      <c r="B10" s="75"/>
      <c r="C10" s="8">
        <f>ROUNDUP(C6*C9,0)</f>
        <v>0</v>
      </c>
      <c r="D10" s="7"/>
      <c r="E10" s="75"/>
      <c r="F10" s="8">
        <f>ROUNDUP(C6*F9,0)</f>
        <v>0</v>
      </c>
    </row>
    <row r="11" spans="2:6" ht="48" customHeight="1" thickBot="1" x14ac:dyDescent="0.25">
      <c r="B11" s="41" t="s">
        <v>41</v>
      </c>
      <c r="C11" s="9">
        <f>C6-C10</f>
        <v>0</v>
      </c>
      <c r="D11" s="7"/>
      <c r="E11" s="16" t="s">
        <v>42</v>
      </c>
      <c r="F11" s="2">
        <v>0</v>
      </c>
    </row>
    <row r="12" spans="2:6" ht="48" customHeight="1" thickBot="1" x14ac:dyDescent="0.25">
      <c r="B12" s="68"/>
      <c r="C12" s="68"/>
      <c r="E12" s="68"/>
      <c r="F12" s="68"/>
    </row>
    <row r="13" spans="2:6" ht="48" customHeight="1" x14ac:dyDescent="0.2">
      <c r="B13" s="10" t="s">
        <v>12</v>
      </c>
      <c r="C13" s="11">
        <f>FLOOR(IF(C5&lt;=1000000, C5*0.1021, 102100 + (FLOOR(C5-1000000,1)*0.2042)),1)</f>
        <v>0</v>
      </c>
      <c r="D13" s="12"/>
      <c r="E13" s="10" t="s">
        <v>12</v>
      </c>
      <c r="F13" s="11">
        <f>FLOOR(IF(C5&lt;=1000000, C5*0.1021, 102100 + (FLOOR(C5-1000000,1)*0.2042)),1)</f>
        <v>0</v>
      </c>
    </row>
    <row r="14" spans="2:6" ht="48" customHeight="1" thickBot="1" x14ac:dyDescent="0.25">
      <c r="B14" s="13" t="s">
        <v>11</v>
      </c>
      <c r="C14" s="14">
        <f>C11-C13</f>
        <v>0</v>
      </c>
      <c r="D14" s="15"/>
      <c r="E14" s="16" t="s">
        <v>22</v>
      </c>
      <c r="F14" s="14">
        <f>F11-F13</f>
        <v>0</v>
      </c>
    </row>
    <row r="15" spans="2:6" ht="48" customHeight="1" x14ac:dyDescent="0.2">
      <c r="B15" s="83" t="s">
        <v>21</v>
      </c>
      <c r="C15" s="50"/>
      <c r="D15" s="15"/>
      <c r="E15" s="84" t="s">
        <v>23</v>
      </c>
      <c r="F15" s="50"/>
    </row>
    <row r="16" spans="2:6" ht="48" customHeight="1" x14ac:dyDescent="0.2">
      <c r="B16" s="49"/>
      <c r="C16" s="50"/>
      <c r="E16" s="49"/>
      <c r="F16" s="50"/>
    </row>
    <row r="17" spans="2:9" ht="80" customHeight="1" x14ac:dyDescent="0.2">
      <c r="B17" s="87" t="s">
        <v>6</v>
      </c>
      <c r="C17" s="88"/>
      <c r="D17" s="88"/>
      <c r="E17" s="88"/>
      <c r="F17" s="88"/>
    </row>
    <row r="18" spans="2:9" ht="400" customHeight="1" x14ac:dyDescent="0.2">
      <c r="B18" s="85" t="s">
        <v>7</v>
      </c>
      <c r="C18" s="86"/>
      <c r="D18" s="86"/>
      <c r="E18" s="86"/>
      <c r="F18" s="86"/>
    </row>
    <row r="19" spans="2:9" ht="40" customHeight="1" x14ac:dyDescent="0.2">
      <c r="B19" s="42"/>
      <c r="C19" s="42"/>
      <c r="D19" s="42"/>
      <c r="E19" s="42"/>
      <c r="F19" s="42"/>
      <c r="G19" s="15"/>
      <c r="H19" s="15"/>
      <c r="I19" s="15"/>
    </row>
    <row r="20" spans="2:9" ht="40" hidden="1" customHeight="1" x14ac:dyDescent="0.2">
      <c r="B20" s="42"/>
      <c r="C20" s="42"/>
      <c r="D20" s="42"/>
      <c r="E20" s="42"/>
      <c r="F20" s="42"/>
      <c r="G20" s="15"/>
      <c r="H20" s="15"/>
      <c r="I20" s="15"/>
    </row>
    <row r="21" spans="2:9" ht="40" hidden="1" customHeight="1" x14ac:dyDescent="0.2">
      <c r="B21" s="42"/>
      <c r="C21" s="42"/>
      <c r="D21" s="42"/>
      <c r="E21" s="42"/>
      <c r="F21" s="42"/>
      <c r="G21" s="15"/>
      <c r="H21" s="15"/>
      <c r="I21" s="15"/>
    </row>
    <row r="22" spans="2:9" ht="15.5" hidden="1" x14ac:dyDescent="0.2">
      <c r="B22" s="15"/>
      <c r="C22" s="15"/>
      <c r="D22" s="15"/>
      <c r="E22" s="15"/>
      <c r="F22" s="15"/>
      <c r="G22" s="15"/>
      <c r="H22" s="15"/>
      <c r="I22" s="15"/>
    </row>
    <row r="23" spans="2:9" ht="15.5" hidden="1" x14ac:dyDescent="0.2">
      <c r="B23" s="15"/>
      <c r="C23" s="15"/>
      <c r="D23" s="15"/>
      <c r="E23" s="15"/>
      <c r="F23" s="15"/>
      <c r="G23" s="15"/>
      <c r="H23" s="15"/>
      <c r="I23" s="15"/>
    </row>
    <row r="24" spans="2:9" ht="15.5" hidden="1" x14ac:dyDescent="0.2">
      <c r="B24" s="15"/>
      <c r="C24" s="15"/>
      <c r="D24" s="15"/>
      <c r="E24" s="15"/>
      <c r="F24" s="15"/>
      <c r="G24" s="15"/>
      <c r="H24" s="15"/>
      <c r="I24" s="15"/>
    </row>
    <row r="25" spans="2:9" ht="15.5" hidden="1" x14ac:dyDescent="0.2">
      <c r="B25" s="15"/>
      <c r="C25" s="15"/>
      <c r="D25" s="15"/>
      <c r="E25" s="15"/>
      <c r="F25" s="15"/>
      <c r="G25" s="15"/>
      <c r="H25" s="15"/>
      <c r="I25" s="15"/>
    </row>
    <row r="26" spans="2:9" ht="15.5" hidden="1" x14ac:dyDescent="0.2">
      <c r="B26" s="15"/>
      <c r="C26" s="15"/>
      <c r="D26" s="15"/>
      <c r="E26" s="15"/>
      <c r="F26" s="15"/>
      <c r="G26" s="15"/>
      <c r="H26" s="15"/>
      <c r="I26" s="15"/>
    </row>
    <row r="27" spans="2:9" ht="15.5" hidden="1" x14ac:dyDescent="0.2"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Icz1zNqC/WRVib9FjXqsZWz18RcLIghNJ4ZAcsCRh0oWzqWCP0MC4XrwTswCeRvUylNXzD2QChBMeJDU7IIPGg==" saltValue="rH74BPCPwF5BIy1vfJ/L7Q==" spinCount="100000" sheet="1" selectLockedCells="1"/>
  <mergeCells count="22">
    <mergeCell ref="B7:C7"/>
    <mergeCell ref="E7:F7"/>
    <mergeCell ref="B2:F2"/>
    <mergeCell ref="B3:F3"/>
    <mergeCell ref="B4:F4"/>
    <mergeCell ref="C5:F5"/>
    <mergeCell ref="C6:F6"/>
    <mergeCell ref="B8:C8"/>
    <mergeCell ref="E8:F8"/>
    <mergeCell ref="B9:B10"/>
    <mergeCell ref="E9:E10"/>
    <mergeCell ref="B12:C12"/>
    <mergeCell ref="E12:F12"/>
    <mergeCell ref="B19:F19"/>
    <mergeCell ref="B20:F20"/>
    <mergeCell ref="B21:F21"/>
    <mergeCell ref="B15:C15"/>
    <mergeCell ref="E15:F15"/>
    <mergeCell ref="B16:C16"/>
    <mergeCell ref="E16:F16"/>
    <mergeCell ref="B17:F17"/>
    <mergeCell ref="B18:F18"/>
  </mergeCells>
  <phoneticPr fontId="1"/>
  <pageMargins left="0.7" right="0.7" top="0.75" bottom="0.75" header="0.3" footer="0.3"/>
  <pageSetup paperSize="9" orientation="portrait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60613-DF86-4B28-BC40-82B0E9AC121B}">
  <sheetPr>
    <tabColor theme="4" tint="0.59999389629810485"/>
  </sheetPr>
  <dimension ref="A1:I27"/>
  <sheetViews>
    <sheetView showGridLines="0" zoomScale="76" zoomScaleNormal="115" workbookViewId="0">
      <selection activeCell="C11" sqref="C11"/>
    </sheetView>
  </sheetViews>
  <sheetFormatPr defaultColWidth="0" defaultRowHeight="14" zeroHeight="1" x14ac:dyDescent="0.2"/>
  <cols>
    <col min="1" max="1" width="16.81640625" style="4" customWidth="1"/>
    <col min="2" max="2" width="24.81640625" style="4" customWidth="1"/>
    <col min="3" max="3" width="40.81640625" style="4" customWidth="1"/>
    <col min="4" max="4" width="4.81640625" style="4" customWidth="1"/>
    <col min="5" max="5" width="24.81640625" style="4" customWidth="1"/>
    <col min="6" max="6" width="40.81640625" style="4" customWidth="1"/>
    <col min="7" max="7" width="16.81640625" style="4" customWidth="1"/>
    <col min="8" max="9" width="0" style="4" hidden="1" customWidth="1"/>
    <col min="10" max="16384" width="16.81640625" style="4" hidden="1"/>
  </cols>
  <sheetData>
    <row r="1" spans="2:6" ht="48" customHeight="1" x14ac:dyDescent="0.2">
      <c r="B1" s="18" t="s">
        <v>29</v>
      </c>
    </row>
    <row r="2" spans="2:6" ht="115" customHeight="1" x14ac:dyDescent="0.2">
      <c r="B2" s="90" t="s">
        <v>47</v>
      </c>
      <c r="C2" s="69"/>
      <c r="D2" s="69"/>
      <c r="E2" s="69"/>
      <c r="F2" s="69"/>
    </row>
    <row r="3" spans="2:6" ht="80" customHeight="1" thickBot="1" x14ac:dyDescent="0.25">
      <c r="B3" s="51" t="s">
        <v>28</v>
      </c>
      <c r="C3" s="82"/>
      <c r="D3" s="82"/>
      <c r="E3" s="82"/>
      <c r="F3" s="82"/>
    </row>
    <row r="4" spans="2:6" ht="48" customHeight="1" x14ac:dyDescent="0.2">
      <c r="B4" s="72" t="s">
        <v>4</v>
      </c>
      <c r="C4" s="78"/>
      <c r="D4" s="78"/>
      <c r="E4" s="78"/>
      <c r="F4" s="73"/>
    </row>
    <row r="5" spans="2:6" ht="48" customHeight="1" x14ac:dyDescent="0.2">
      <c r="B5" s="10" t="s">
        <v>0</v>
      </c>
      <c r="C5" s="91">
        <f>C6/(1+0.1)</f>
        <v>0</v>
      </c>
      <c r="D5" s="92"/>
      <c r="E5" s="92"/>
      <c r="F5" s="93"/>
    </row>
    <row r="6" spans="2:6" ht="48" customHeight="1" thickBot="1" x14ac:dyDescent="0.25">
      <c r="B6" s="3" t="s">
        <v>1</v>
      </c>
      <c r="C6" s="76">
        <f>ROUNDUP(C11/(1-C9),1)</f>
        <v>0</v>
      </c>
      <c r="D6" s="76"/>
      <c r="E6" s="76"/>
      <c r="F6" s="77"/>
    </row>
    <row r="7" spans="2:6" ht="48" customHeight="1" thickBot="1" x14ac:dyDescent="0.25">
      <c r="B7" s="67"/>
      <c r="C7" s="67"/>
      <c r="E7" s="67"/>
      <c r="F7" s="67"/>
    </row>
    <row r="8" spans="2:6" ht="48" customHeight="1" x14ac:dyDescent="0.2">
      <c r="B8" s="70" t="s">
        <v>2</v>
      </c>
      <c r="C8" s="71"/>
      <c r="D8" s="5"/>
      <c r="E8" s="72" t="s">
        <v>3</v>
      </c>
      <c r="F8" s="73"/>
    </row>
    <row r="9" spans="2:6" ht="48" customHeight="1" x14ac:dyDescent="0.2">
      <c r="B9" s="74" t="s">
        <v>44</v>
      </c>
      <c r="C9" s="6">
        <v>0.16500000000000001</v>
      </c>
      <c r="D9" s="7"/>
      <c r="E9" s="74" t="s">
        <v>44</v>
      </c>
      <c r="F9" s="6">
        <v>5.5E-2</v>
      </c>
    </row>
    <row r="10" spans="2:6" ht="48" customHeight="1" x14ac:dyDescent="0.2">
      <c r="B10" s="75"/>
      <c r="C10" s="8">
        <f>ROUNDUP(C6*C9,0)</f>
        <v>0</v>
      </c>
      <c r="D10" s="7"/>
      <c r="E10" s="75"/>
      <c r="F10" s="8">
        <f>ROUNDUP(C6*F9,0)</f>
        <v>0</v>
      </c>
    </row>
    <row r="11" spans="2:6" ht="48" customHeight="1" thickBot="1" x14ac:dyDescent="0.25">
      <c r="B11" s="41" t="s">
        <v>41</v>
      </c>
      <c r="C11" s="2">
        <v>0</v>
      </c>
      <c r="D11" s="7"/>
      <c r="E11" s="16" t="s">
        <v>42</v>
      </c>
      <c r="F11" s="9">
        <f>C6+F10</f>
        <v>0</v>
      </c>
    </row>
    <row r="12" spans="2:6" ht="48" customHeight="1" thickBot="1" x14ac:dyDescent="0.25">
      <c r="B12" s="68"/>
      <c r="C12" s="68"/>
      <c r="E12" s="68"/>
      <c r="F12" s="68"/>
    </row>
    <row r="13" spans="2:6" ht="48" customHeight="1" x14ac:dyDescent="0.2">
      <c r="B13" s="10" t="s">
        <v>12</v>
      </c>
      <c r="C13" s="11">
        <f>FLOOR(IF(C5&lt;=1000000, C5*0.1021, 102100 + (FLOOR(C5-1000000,1)*0.2042)),1)</f>
        <v>0</v>
      </c>
      <c r="D13" s="12"/>
      <c r="E13" s="10" t="s">
        <v>12</v>
      </c>
      <c r="F13" s="11">
        <f>FLOOR(IF(C5&lt;=1000000, C5*0.1021, 102100 + (FLOOR(C5-1000000,1)*0.2042)),1)</f>
        <v>0</v>
      </c>
    </row>
    <row r="14" spans="2:6" ht="48" customHeight="1" thickBot="1" x14ac:dyDescent="0.25">
      <c r="B14" s="13" t="s">
        <v>11</v>
      </c>
      <c r="C14" s="14">
        <f>C11-C13</f>
        <v>0</v>
      </c>
      <c r="D14" s="15"/>
      <c r="E14" s="16" t="s">
        <v>22</v>
      </c>
      <c r="F14" s="14">
        <f>F11-F13</f>
        <v>0</v>
      </c>
    </row>
    <row r="15" spans="2:6" ht="48" customHeight="1" x14ac:dyDescent="0.2">
      <c r="B15" s="83" t="s">
        <v>21</v>
      </c>
      <c r="C15" s="50"/>
      <c r="D15" s="15"/>
      <c r="E15" s="84" t="s">
        <v>23</v>
      </c>
      <c r="F15" s="50"/>
    </row>
    <row r="16" spans="2:6" ht="48" customHeight="1" x14ac:dyDescent="0.2">
      <c r="B16" s="49"/>
      <c r="C16" s="50"/>
      <c r="E16" s="49"/>
      <c r="F16" s="50"/>
    </row>
    <row r="17" spans="2:9" ht="80" customHeight="1" x14ac:dyDescent="0.2">
      <c r="B17" s="87" t="s">
        <v>6</v>
      </c>
      <c r="C17" s="88"/>
      <c r="D17" s="88"/>
      <c r="E17" s="88"/>
      <c r="F17" s="88"/>
    </row>
    <row r="18" spans="2:9" ht="400" customHeight="1" x14ac:dyDescent="0.2">
      <c r="B18" s="85" t="s">
        <v>7</v>
      </c>
      <c r="C18" s="86"/>
      <c r="D18" s="86"/>
      <c r="E18" s="86"/>
      <c r="F18" s="86"/>
    </row>
    <row r="19" spans="2:9" ht="40" customHeight="1" x14ac:dyDescent="0.2">
      <c r="B19" s="42"/>
      <c r="C19" s="42"/>
      <c r="D19" s="42"/>
      <c r="E19" s="42"/>
      <c r="F19" s="42"/>
      <c r="G19" s="15"/>
      <c r="H19" s="15"/>
      <c r="I19" s="15"/>
    </row>
    <row r="20" spans="2:9" ht="40" hidden="1" customHeight="1" x14ac:dyDescent="0.2">
      <c r="B20" s="42"/>
      <c r="C20" s="42"/>
      <c r="D20" s="42"/>
      <c r="E20" s="42"/>
      <c r="F20" s="42"/>
      <c r="G20" s="15"/>
      <c r="H20" s="15"/>
      <c r="I20" s="15"/>
    </row>
    <row r="21" spans="2:9" ht="40" hidden="1" customHeight="1" x14ac:dyDescent="0.2">
      <c r="B21" s="42"/>
      <c r="C21" s="42"/>
      <c r="D21" s="42"/>
      <c r="E21" s="42"/>
      <c r="F21" s="42"/>
      <c r="G21" s="15"/>
      <c r="H21" s="15"/>
      <c r="I21" s="15"/>
    </row>
    <row r="22" spans="2:9" ht="15.5" hidden="1" x14ac:dyDescent="0.2">
      <c r="B22" s="15"/>
      <c r="C22" s="15"/>
      <c r="D22" s="15"/>
      <c r="E22" s="15"/>
      <c r="F22" s="15"/>
      <c r="G22" s="15"/>
      <c r="H22" s="15"/>
      <c r="I22" s="15"/>
    </row>
    <row r="23" spans="2:9" ht="15.5" hidden="1" x14ac:dyDescent="0.2">
      <c r="B23" s="15"/>
      <c r="C23" s="15"/>
      <c r="D23" s="15"/>
      <c r="E23" s="15"/>
      <c r="F23" s="15"/>
      <c r="G23" s="15"/>
      <c r="H23" s="15"/>
      <c r="I23" s="15"/>
    </row>
    <row r="24" spans="2:9" ht="15.5" hidden="1" x14ac:dyDescent="0.2">
      <c r="B24" s="15"/>
      <c r="C24" s="15"/>
      <c r="D24" s="15"/>
      <c r="E24" s="15"/>
      <c r="F24" s="15"/>
      <c r="G24" s="15"/>
      <c r="H24" s="15"/>
      <c r="I24" s="15"/>
    </row>
    <row r="25" spans="2:9" ht="15.5" hidden="1" x14ac:dyDescent="0.2">
      <c r="B25" s="15"/>
      <c r="C25" s="15"/>
      <c r="D25" s="15"/>
      <c r="E25" s="15"/>
      <c r="F25" s="15"/>
      <c r="G25" s="15"/>
      <c r="H25" s="15"/>
      <c r="I25" s="15"/>
    </row>
    <row r="26" spans="2:9" ht="15.5" hidden="1" x14ac:dyDescent="0.2">
      <c r="B26" s="15"/>
      <c r="C26" s="15"/>
      <c r="D26" s="15"/>
      <c r="E26" s="15"/>
      <c r="F26" s="15"/>
      <c r="G26" s="15"/>
      <c r="H26" s="15"/>
      <c r="I26" s="15"/>
    </row>
    <row r="27" spans="2:9" ht="15.5" hidden="1" x14ac:dyDescent="0.2"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MG1U8zNzlsp2vKu6YmMi7/dL/NrMqOLfze/lKVolji1mfPyYuVt1GTvjFXaTgKsLyMXH57pQY6jG0MQIXcXmcg==" saltValue="nUgCsczDPU7/G7vR1FH8wQ==" spinCount="100000" sheet="1" objects="1" scenarios="1" selectLockedCells="1"/>
  <mergeCells count="22">
    <mergeCell ref="B7:C7"/>
    <mergeCell ref="E7:F7"/>
    <mergeCell ref="B2:F2"/>
    <mergeCell ref="B3:F3"/>
    <mergeCell ref="B4:F4"/>
    <mergeCell ref="C5:F5"/>
    <mergeCell ref="C6:F6"/>
    <mergeCell ref="B8:C8"/>
    <mergeCell ref="E8:F8"/>
    <mergeCell ref="B9:B10"/>
    <mergeCell ref="E9:E10"/>
    <mergeCell ref="B12:C12"/>
    <mergeCell ref="E12:F12"/>
    <mergeCell ref="B19:F19"/>
    <mergeCell ref="B20:F20"/>
    <mergeCell ref="B21:F21"/>
    <mergeCell ref="B15:C15"/>
    <mergeCell ref="E15:F15"/>
    <mergeCell ref="B16:C16"/>
    <mergeCell ref="E16:F16"/>
    <mergeCell ref="B17:F17"/>
    <mergeCell ref="B18:F18"/>
  </mergeCells>
  <phoneticPr fontId="1"/>
  <pageMargins left="0.7" right="0.7" top="0.75" bottom="0.75" header="0.3" footer="0.3"/>
  <pageSetup paperSize="9" orientation="portrait" verticalDpi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0FFE-4ABC-44FE-A123-CFA1B97384FB}">
  <sheetPr>
    <tabColor theme="9" tint="0.59999389629810485"/>
  </sheetPr>
  <dimension ref="A1:I27"/>
  <sheetViews>
    <sheetView showGridLines="0" zoomScale="71" zoomScaleNormal="85" workbookViewId="0">
      <selection activeCell="C9" sqref="C9"/>
    </sheetView>
  </sheetViews>
  <sheetFormatPr defaultColWidth="0" defaultRowHeight="14" zeroHeight="1" x14ac:dyDescent="0.2"/>
  <cols>
    <col min="1" max="1" width="16.81640625" style="4" customWidth="1"/>
    <col min="2" max="2" width="24.81640625" style="4" customWidth="1"/>
    <col min="3" max="3" width="40.81640625" style="4" customWidth="1"/>
    <col min="4" max="4" width="4.81640625" style="4" customWidth="1"/>
    <col min="5" max="5" width="24.81640625" style="4" customWidth="1"/>
    <col min="6" max="6" width="40.81640625" style="4" customWidth="1"/>
    <col min="7" max="7" width="16.81640625" style="4" customWidth="1"/>
    <col min="8" max="9" width="0" style="4" hidden="1" customWidth="1"/>
    <col min="10" max="16384" width="16.81640625" style="4" hidden="1"/>
  </cols>
  <sheetData>
    <row r="1" spans="2:6" ht="48" customHeight="1" x14ac:dyDescent="0.2">
      <c r="B1" s="18" t="s">
        <v>30</v>
      </c>
    </row>
    <row r="2" spans="2:6" ht="40" customHeight="1" x14ac:dyDescent="0.2">
      <c r="B2" s="94" t="s">
        <v>25</v>
      </c>
      <c r="C2" s="69"/>
      <c r="D2" s="69"/>
      <c r="E2" s="69"/>
      <c r="F2" s="69"/>
    </row>
    <row r="3" spans="2:6" ht="80" customHeight="1" thickBot="1" x14ac:dyDescent="0.25">
      <c r="B3" s="82" t="s">
        <v>19</v>
      </c>
      <c r="C3" s="82"/>
      <c r="D3" s="82"/>
      <c r="E3" s="82"/>
      <c r="F3" s="82"/>
    </row>
    <row r="4" spans="2:6" ht="48" customHeight="1" x14ac:dyDescent="0.2">
      <c r="B4" s="72" t="s">
        <v>4</v>
      </c>
      <c r="C4" s="78"/>
      <c r="D4" s="78"/>
      <c r="E4" s="78"/>
      <c r="F4" s="73"/>
    </row>
    <row r="5" spans="2:6" ht="48" customHeight="1" x14ac:dyDescent="0.2">
      <c r="B5" s="10" t="s">
        <v>0</v>
      </c>
      <c r="C5" s="79">
        <v>0</v>
      </c>
      <c r="D5" s="80"/>
      <c r="E5" s="80"/>
      <c r="F5" s="81"/>
    </row>
    <row r="6" spans="2:6" ht="48" customHeight="1" thickBot="1" x14ac:dyDescent="0.25">
      <c r="B6" s="3" t="s">
        <v>1</v>
      </c>
      <c r="C6" s="76">
        <f>C5+C5*0.1</f>
        <v>0</v>
      </c>
      <c r="D6" s="76"/>
      <c r="E6" s="76"/>
      <c r="F6" s="77"/>
    </row>
    <row r="7" spans="2:6" ht="48" customHeight="1" thickBot="1" x14ac:dyDescent="0.25">
      <c r="B7" s="67"/>
      <c r="C7" s="67"/>
      <c r="E7" s="67"/>
      <c r="F7" s="67"/>
    </row>
    <row r="8" spans="2:6" ht="48" customHeight="1" x14ac:dyDescent="0.2">
      <c r="B8" s="70" t="s">
        <v>2</v>
      </c>
      <c r="C8" s="71"/>
      <c r="D8" s="5"/>
      <c r="E8" s="72" t="s">
        <v>3</v>
      </c>
      <c r="F8" s="73"/>
    </row>
    <row r="9" spans="2:6" ht="48" customHeight="1" x14ac:dyDescent="0.2">
      <c r="B9" s="74" t="s">
        <v>44</v>
      </c>
      <c r="C9" s="1">
        <v>0.154</v>
      </c>
      <c r="D9" s="7"/>
      <c r="E9" s="74" t="s">
        <v>44</v>
      </c>
      <c r="F9" s="1">
        <v>0</v>
      </c>
    </row>
    <row r="10" spans="2:6" ht="48" customHeight="1" x14ac:dyDescent="0.2">
      <c r="B10" s="75"/>
      <c r="C10" s="8">
        <f>ROUNDUP(C6*C9,0)</f>
        <v>0</v>
      </c>
      <c r="D10" s="7"/>
      <c r="E10" s="75"/>
      <c r="F10" s="8">
        <f>ROUNDDOWN(C6*F9,0)</f>
        <v>0</v>
      </c>
    </row>
    <row r="11" spans="2:6" ht="48" customHeight="1" thickBot="1" x14ac:dyDescent="0.25">
      <c r="B11" s="41" t="s">
        <v>41</v>
      </c>
      <c r="C11" s="9">
        <f>C6-C10</f>
        <v>0</v>
      </c>
      <c r="D11" s="7"/>
      <c r="E11" s="16" t="s">
        <v>42</v>
      </c>
      <c r="F11" s="9">
        <f>C6+F10</f>
        <v>0</v>
      </c>
    </row>
    <row r="12" spans="2:6" ht="48" customHeight="1" thickBot="1" x14ac:dyDescent="0.25">
      <c r="B12" s="68"/>
      <c r="C12" s="68"/>
      <c r="E12" s="68"/>
      <c r="F12" s="68"/>
    </row>
    <row r="13" spans="2:6" ht="48" customHeight="1" x14ac:dyDescent="0.2">
      <c r="B13" s="10" t="s">
        <v>12</v>
      </c>
      <c r="C13" s="11">
        <f>FLOOR(IF(C5&lt;=1000000, C5*0.1021, 102100 + (FLOOR(C5-1000000,1)*0.2042)),1)</f>
        <v>0</v>
      </c>
      <c r="D13" s="12"/>
      <c r="E13" s="10" t="s">
        <v>12</v>
      </c>
      <c r="F13" s="11">
        <f>FLOOR(IF(C5&lt;=1000000, C5*0.1021, 102100 + (FLOOR(C5-1000000,1)*0.2042)),1)</f>
        <v>0</v>
      </c>
    </row>
    <row r="14" spans="2:6" ht="48" customHeight="1" thickBot="1" x14ac:dyDescent="0.25">
      <c r="B14" s="13" t="s">
        <v>11</v>
      </c>
      <c r="C14" s="14">
        <f>C11-C13</f>
        <v>0</v>
      </c>
      <c r="D14" s="15"/>
      <c r="E14" s="16" t="s">
        <v>22</v>
      </c>
      <c r="F14" s="14">
        <f>F11-F13</f>
        <v>0</v>
      </c>
    </row>
    <row r="15" spans="2:6" ht="48" customHeight="1" x14ac:dyDescent="0.2">
      <c r="B15" s="83" t="s">
        <v>21</v>
      </c>
      <c r="C15" s="50"/>
      <c r="D15" s="15"/>
      <c r="E15" s="84" t="s">
        <v>23</v>
      </c>
      <c r="F15" s="50"/>
    </row>
    <row r="16" spans="2:6" ht="48" customHeight="1" x14ac:dyDescent="0.2">
      <c r="B16" s="49"/>
      <c r="C16" s="50"/>
      <c r="E16" s="49"/>
      <c r="F16" s="50"/>
    </row>
    <row r="17" spans="2:9" ht="80" customHeight="1" x14ac:dyDescent="0.2">
      <c r="B17" s="87" t="s">
        <v>6</v>
      </c>
      <c r="C17" s="88"/>
      <c r="D17" s="88"/>
      <c r="E17" s="88"/>
      <c r="F17" s="88"/>
    </row>
    <row r="18" spans="2:9" ht="400" customHeight="1" x14ac:dyDescent="0.2">
      <c r="B18" s="85" t="s">
        <v>7</v>
      </c>
      <c r="C18" s="86"/>
      <c r="D18" s="86"/>
      <c r="E18" s="86"/>
      <c r="F18" s="86"/>
    </row>
    <row r="19" spans="2:9" ht="40" customHeight="1" x14ac:dyDescent="0.2">
      <c r="B19" s="42"/>
      <c r="C19" s="42"/>
      <c r="D19" s="42"/>
      <c r="E19" s="42"/>
      <c r="F19" s="42"/>
      <c r="G19" s="15"/>
      <c r="H19" s="15"/>
      <c r="I19" s="15"/>
    </row>
    <row r="20" spans="2:9" ht="40" hidden="1" customHeight="1" x14ac:dyDescent="0.2">
      <c r="B20" s="42"/>
      <c r="C20" s="42"/>
      <c r="D20" s="42"/>
      <c r="E20" s="42"/>
      <c r="F20" s="42"/>
      <c r="G20" s="15"/>
      <c r="H20" s="15"/>
      <c r="I20" s="15"/>
    </row>
    <row r="21" spans="2:9" ht="40" hidden="1" customHeight="1" x14ac:dyDescent="0.2">
      <c r="B21" s="42"/>
      <c r="C21" s="42"/>
      <c r="D21" s="42"/>
      <c r="E21" s="42"/>
      <c r="F21" s="42"/>
      <c r="G21" s="15"/>
      <c r="H21" s="15"/>
      <c r="I21" s="15"/>
    </row>
    <row r="22" spans="2:9" ht="15.5" hidden="1" x14ac:dyDescent="0.2">
      <c r="B22" s="15"/>
      <c r="C22" s="15"/>
      <c r="D22" s="15"/>
      <c r="E22" s="15"/>
      <c r="F22" s="15"/>
      <c r="G22" s="15"/>
      <c r="H22" s="15"/>
      <c r="I22" s="15"/>
    </row>
    <row r="23" spans="2:9" ht="15.5" hidden="1" x14ac:dyDescent="0.2">
      <c r="B23" s="15"/>
      <c r="C23" s="15"/>
      <c r="D23" s="15"/>
      <c r="E23" s="15"/>
      <c r="F23" s="15"/>
      <c r="G23" s="15"/>
      <c r="H23" s="15"/>
      <c r="I23" s="15"/>
    </row>
    <row r="24" spans="2:9" ht="15.5" hidden="1" x14ac:dyDescent="0.2">
      <c r="B24" s="15"/>
      <c r="C24" s="15"/>
      <c r="D24" s="15"/>
      <c r="E24" s="15"/>
      <c r="F24" s="15"/>
      <c r="G24" s="15"/>
      <c r="H24" s="15"/>
      <c r="I24" s="15"/>
    </row>
    <row r="25" spans="2:9" ht="15.5" hidden="1" x14ac:dyDescent="0.2">
      <c r="B25" s="15"/>
      <c r="C25" s="15"/>
      <c r="D25" s="15"/>
      <c r="E25" s="15"/>
      <c r="F25" s="15"/>
      <c r="G25" s="15"/>
      <c r="H25" s="15"/>
      <c r="I25" s="15"/>
    </row>
    <row r="26" spans="2:9" ht="15.5" hidden="1" x14ac:dyDescent="0.2">
      <c r="B26" s="15"/>
      <c r="C26" s="15"/>
      <c r="D26" s="15"/>
      <c r="E26" s="15"/>
      <c r="F26" s="15"/>
      <c r="G26" s="15"/>
      <c r="H26" s="15"/>
      <c r="I26" s="15"/>
    </row>
    <row r="27" spans="2:9" ht="15.5" hidden="1" x14ac:dyDescent="0.2"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r5fem1khSRuJnMQD+aYEHyVom+ifu7qKPt04lMd1yLlPqExcN71n/xr3lucWRYNKA4nSJuvah7OLGCXKSZpWog==" saltValue="WXoY7Pi6J2KnBCeYEKVoeg==" spinCount="100000" sheet="1" objects="1" scenarios="1" selectLockedCells="1"/>
  <mergeCells count="22">
    <mergeCell ref="B8:C8"/>
    <mergeCell ref="E8:F8"/>
    <mergeCell ref="B12:C12"/>
    <mergeCell ref="E12:F12"/>
    <mergeCell ref="B2:F2"/>
    <mergeCell ref="B3:F3"/>
    <mergeCell ref="B4:F4"/>
    <mergeCell ref="C5:F5"/>
    <mergeCell ref="C6:F6"/>
    <mergeCell ref="B7:C7"/>
    <mergeCell ref="E7:F7"/>
    <mergeCell ref="B9:B10"/>
    <mergeCell ref="E9:E10"/>
    <mergeCell ref="B19:F19"/>
    <mergeCell ref="B20:F20"/>
    <mergeCell ref="B21:F21"/>
    <mergeCell ref="B15:C15"/>
    <mergeCell ref="E15:F15"/>
    <mergeCell ref="B16:C16"/>
    <mergeCell ref="E16:F16"/>
    <mergeCell ref="B17:F17"/>
    <mergeCell ref="B18:F18"/>
  </mergeCells>
  <phoneticPr fontId="1"/>
  <pageMargins left="0.7" right="0.7" top="0.75" bottom="0.75" header="0.3" footer="0.3"/>
  <pageSetup paperSize="9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B8870E-F19B-496E-947A-AA94E70F181D}">
  <sheetPr>
    <tabColor theme="9" tint="0.59999389629810485"/>
  </sheetPr>
  <dimension ref="A1:I27"/>
  <sheetViews>
    <sheetView showGridLines="0" zoomScale="75" zoomScaleNormal="75" workbookViewId="0">
      <selection activeCell="F9" sqref="F9"/>
    </sheetView>
  </sheetViews>
  <sheetFormatPr defaultColWidth="0" defaultRowHeight="14" zeroHeight="1" x14ac:dyDescent="0.2"/>
  <cols>
    <col min="1" max="1" width="16.81640625" style="4" customWidth="1"/>
    <col min="2" max="2" width="24.81640625" style="4" customWidth="1"/>
    <col min="3" max="3" width="40.81640625" style="4" customWidth="1"/>
    <col min="4" max="4" width="4.81640625" style="4" customWidth="1"/>
    <col min="5" max="5" width="24.81640625" style="4" customWidth="1"/>
    <col min="6" max="6" width="40.81640625" style="4" customWidth="1"/>
    <col min="7" max="7" width="16.81640625" style="4" customWidth="1"/>
    <col min="8" max="9" width="0" style="4" hidden="1" customWidth="1"/>
    <col min="10" max="16384" width="16.81640625" style="4" hidden="1"/>
  </cols>
  <sheetData>
    <row r="1" spans="2:6" ht="48" customHeight="1" x14ac:dyDescent="0.2">
      <c r="B1" s="18" t="s">
        <v>40</v>
      </c>
    </row>
    <row r="2" spans="2:6" ht="115" customHeight="1" x14ac:dyDescent="0.2">
      <c r="B2" s="90" t="s">
        <v>45</v>
      </c>
      <c r="C2" s="69"/>
      <c r="D2" s="69"/>
      <c r="E2" s="69"/>
      <c r="F2" s="69"/>
    </row>
    <row r="3" spans="2:6" ht="80" customHeight="1" thickBot="1" x14ac:dyDescent="0.25">
      <c r="B3" s="82" t="s">
        <v>19</v>
      </c>
      <c r="C3" s="82"/>
      <c r="D3" s="82"/>
      <c r="E3" s="82"/>
      <c r="F3" s="82"/>
    </row>
    <row r="4" spans="2:6" ht="48" customHeight="1" x14ac:dyDescent="0.2">
      <c r="B4" s="72" t="s">
        <v>4</v>
      </c>
      <c r="C4" s="78"/>
      <c r="D4" s="78"/>
      <c r="E4" s="78"/>
      <c r="F4" s="73"/>
    </row>
    <row r="5" spans="2:6" ht="48" customHeight="1" x14ac:dyDescent="0.2">
      <c r="B5" s="10" t="s">
        <v>0</v>
      </c>
      <c r="C5" s="91">
        <f>C6/(1+0.1)</f>
        <v>0</v>
      </c>
      <c r="D5" s="92"/>
      <c r="E5" s="92"/>
      <c r="F5" s="93"/>
    </row>
    <row r="6" spans="2:6" ht="48" customHeight="1" thickBot="1" x14ac:dyDescent="0.25">
      <c r="B6" s="3" t="s">
        <v>1</v>
      </c>
      <c r="C6" s="76">
        <f>F11/(1+F9)</f>
        <v>0</v>
      </c>
      <c r="D6" s="76"/>
      <c r="E6" s="76"/>
      <c r="F6" s="77"/>
    </row>
    <row r="7" spans="2:6" ht="48" customHeight="1" thickBot="1" x14ac:dyDescent="0.25">
      <c r="B7" s="67"/>
      <c r="C7" s="67"/>
      <c r="E7" s="67"/>
      <c r="F7" s="67"/>
    </row>
    <row r="8" spans="2:6" ht="48" customHeight="1" x14ac:dyDescent="0.2">
      <c r="B8" s="70" t="s">
        <v>2</v>
      </c>
      <c r="C8" s="71"/>
      <c r="D8" s="5"/>
      <c r="E8" s="72" t="s">
        <v>3</v>
      </c>
      <c r="F8" s="73"/>
    </row>
    <row r="9" spans="2:6" ht="48" customHeight="1" x14ac:dyDescent="0.2">
      <c r="B9" s="74" t="s">
        <v>44</v>
      </c>
      <c r="C9" s="1">
        <v>0.154</v>
      </c>
      <c r="D9" s="7"/>
      <c r="E9" s="74" t="s">
        <v>44</v>
      </c>
      <c r="F9" s="1">
        <v>0</v>
      </c>
    </row>
    <row r="10" spans="2:6" ht="48" customHeight="1" x14ac:dyDescent="0.2">
      <c r="B10" s="75"/>
      <c r="C10" s="8">
        <f>ROUNDUP(C6*C9,0)</f>
        <v>0</v>
      </c>
      <c r="D10" s="7"/>
      <c r="E10" s="75"/>
      <c r="F10" s="8">
        <f>ROUNDUP(C6*F9,0)</f>
        <v>0</v>
      </c>
    </row>
    <row r="11" spans="2:6" ht="48" customHeight="1" thickBot="1" x14ac:dyDescent="0.25">
      <c r="B11" s="41" t="s">
        <v>41</v>
      </c>
      <c r="C11" s="9">
        <f>C6-C10</f>
        <v>0</v>
      </c>
      <c r="D11" s="7"/>
      <c r="E11" s="16" t="s">
        <v>42</v>
      </c>
      <c r="F11" s="2">
        <v>0</v>
      </c>
    </row>
    <row r="12" spans="2:6" ht="48" customHeight="1" thickBot="1" x14ac:dyDescent="0.25">
      <c r="B12" s="68"/>
      <c r="C12" s="68"/>
      <c r="E12" s="68"/>
      <c r="F12" s="68"/>
    </row>
    <row r="13" spans="2:6" ht="48" customHeight="1" x14ac:dyDescent="0.2">
      <c r="B13" s="10" t="s">
        <v>12</v>
      </c>
      <c r="C13" s="11">
        <f>FLOOR(IF(C5&lt;=1000000, C5*0.1021, 102100 + (FLOOR(C5-1000000,1)*0.2042)),1)</f>
        <v>0</v>
      </c>
      <c r="D13" s="12"/>
      <c r="E13" s="10" t="s">
        <v>12</v>
      </c>
      <c r="F13" s="11">
        <f>FLOOR(IF(C5&lt;=1000000, C5*0.1021, 102100 + (FLOOR(C5-1000000,1)*0.2042)),1)</f>
        <v>0</v>
      </c>
    </row>
    <row r="14" spans="2:6" ht="48" customHeight="1" thickBot="1" x14ac:dyDescent="0.25">
      <c r="B14" s="13" t="s">
        <v>11</v>
      </c>
      <c r="C14" s="14">
        <f>C11-C13</f>
        <v>0</v>
      </c>
      <c r="D14" s="15"/>
      <c r="E14" s="16" t="s">
        <v>22</v>
      </c>
      <c r="F14" s="14">
        <f>F11-F13</f>
        <v>0</v>
      </c>
    </row>
    <row r="15" spans="2:6" ht="48" customHeight="1" x14ac:dyDescent="0.2">
      <c r="B15" s="83" t="s">
        <v>21</v>
      </c>
      <c r="C15" s="50"/>
      <c r="D15" s="15"/>
      <c r="E15" s="84" t="s">
        <v>23</v>
      </c>
      <c r="F15" s="50"/>
    </row>
    <row r="16" spans="2:6" ht="48" customHeight="1" x14ac:dyDescent="0.2">
      <c r="B16" s="49"/>
      <c r="C16" s="50"/>
      <c r="E16" s="49"/>
      <c r="F16" s="50"/>
    </row>
    <row r="17" spans="2:9" ht="80" customHeight="1" x14ac:dyDescent="0.2">
      <c r="B17" s="87" t="s">
        <v>6</v>
      </c>
      <c r="C17" s="88"/>
      <c r="D17" s="88"/>
      <c r="E17" s="88"/>
      <c r="F17" s="88"/>
    </row>
    <row r="18" spans="2:9" ht="400" customHeight="1" x14ac:dyDescent="0.2">
      <c r="B18" s="85" t="s">
        <v>7</v>
      </c>
      <c r="C18" s="86"/>
      <c r="D18" s="86"/>
      <c r="E18" s="86"/>
      <c r="F18" s="86"/>
    </row>
    <row r="19" spans="2:9" ht="40" customHeight="1" x14ac:dyDescent="0.2">
      <c r="B19" s="42"/>
      <c r="C19" s="42"/>
      <c r="D19" s="42"/>
      <c r="E19" s="42"/>
      <c r="F19" s="42"/>
      <c r="G19" s="15"/>
      <c r="H19" s="15"/>
      <c r="I19" s="15"/>
    </row>
    <row r="20" spans="2:9" ht="40" hidden="1" customHeight="1" x14ac:dyDescent="0.2">
      <c r="B20" s="42"/>
      <c r="C20" s="42"/>
      <c r="D20" s="42"/>
      <c r="E20" s="42"/>
      <c r="F20" s="42"/>
      <c r="G20" s="15"/>
      <c r="H20" s="15"/>
      <c r="I20" s="15"/>
    </row>
    <row r="21" spans="2:9" ht="40" hidden="1" customHeight="1" x14ac:dyDescent="0.2">
      <c r="B21" s="42"/>
      <c r="C21" s="42"/>
      <c r="D21" s="42"/>
      <c r="E21" s="42"/>
      <c r="F21" s="42"/>
      <c r="G21" s="15"/>
      <c r="H21" s="15"/>
      <c r="I21" s="15"/>
    </row>
    <row r="22" spans="2:9" ht="15.5" hidden="1" x14ac:dyDescent="0.2">
      <c r="B22" s="15"/>
      <c r="C22" s="15"/>
      <c r="D22" s="15"/>
      <c r="E22" s="15"/>
      <c r="F22" s="15"/>
      <c r="G22" s="15"/>
      <c r="H22" s="15"/>
      <c r="I22" s="15"/>
    </row>
    <row r="23" spans="2:9" ht="15.5" hidden="1" x14ac:dyDescent="0.2">
      <c r="B23" s="15"/>
      <c r="C23" s="15"/>
      <c r="D23" s="15"/>
      <c r="E23" s="15"/>
      <c r="F23" s="15"/>
      <c r="G23" s="15"/>
      <c r="H23" s="15"/>
      <c r="I23" s="15"/>
    </row>
    <row r="24" spans="2:9" ht="15.5" hidden="1" x14ac:dyDescent="0.2">
      <c r="B24" s="15"/>
      <c r="C24" s="15"/>
      <c r="D24" s="15"/>
      <c r="E24" s="15"/>
      <c r="F24" s="15"/>
      <c r="G24" s="15"/>
      <c r="H24" s="15"/>
      <c r="I24" s="15"/>
    </row>
    <row r="25" spans="2:9" ht="15.5" hidden="1" x14ac:dyDescent="0.2">
      <c r="B25" s="15"/>
      <c r="C25" s="15"/>
      <c r="D25" s="15"/>
      <c r="E25" s="15"/>
      <c r="F25" s="15"/>
      <c r="G25" s="15"/>
      <c r="H25" s="15"/>
      <c r="I25" s="15"/>
    </row>
    <row r="26" spans="2:9" ht="15.5" hidden="1" x14ac:dyDescent="0.2">
      <c r="B26" s="15"/>
      <c r="C26" s="15"/>
      <c r="D26" s="15"/>
      <c r="E26" s="15"/>
      <c r="F26" s="15"/>
      <c r="G26" s="15"/>
      <c r="H26" s="15"/>
      <c r="I26" s="15"/>
    </row>
    <row r="27" spans="2:9" ht="15.5" hidden="1" x14ac:dyDescent="0.2"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FJ8NEhmK7HgJ8paXzCHfZif3DlEwNnmmX6B6548ZoOpzqOetT2cglfDefCfgKqfz+J4iafcyPa5CukQqUlpHEg==" saltValue="uRLQcIwbfZRJpJwh8beAgg==" spinCount="100000" sheet="1" objects="1" scenarios="1" selectLockedCells="1"/>
  <mergeCells count="22">
    <mergeCell ref="B7:C7"/>
    <mergeCell ref="E7:F7"/>
    <mergeCell ref="B2:F2"/>
    <mergeCell ref="B3:F3"/>
    <mergeCell ref="B4:F4"/>
    <mergeCell ref="C5:F5"/>
    <mergeCell ref="C6:F6"/>
    <mergeCell ref="B8:C8"/>
    <mergeCell ref="E8:F8"/>
    <mergeCell ref="B12:C12"/>
    <mergeCell ref="E12:F12"/>
    <mergeCell ref="B19:F19"/>
    <mergeCell ref="B9:B10"/>
    <mergeCell ref="E9:E10"/>
    <mergeCell ref="B20:F20"/>
    <mergeCell ref="B21:F21"/>
    <mergeCell ref="B15:C15"/>
    <mergeCell ref="E15:F15"/>
    <mergeCell ref="B16:C16"/>
    <mergeCell ref="E16:F16"/>
    <mergeCell ref="B17:F17"/>
    <mergeCell ref="B18:F18"/>
  </mergeCells>
  <phoneticPr fontId="1"/>
  <pageMargins left="0.7" right="0.7" top="0.75" bottom="0.75" header="0.3" footer="0.3"/>
  <pageSetup paperSize="9" orientation="portrait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6A67-6B90-4601-A5C9-D408850FD704}">
  <sheetPr>
    <tabColor theme="9" tint="0.59999389629810485"/>
  </sheetPr>
  <dimension ref="A1:I27"/>
  <sheetViews>
    <sheetView showGridLines="0" zoomScale="75" zoomScaleNormal="75" workbookViewId="0">
      <selection activeCell="C9" sqref="C9"/>
    </sheetView>
  </sheetViews>
  <sheetFormatPr defaultColWidth="0" defaultRowHeight="14" zeroHeight="1" x14ac:dyDescent="0.2"/>
  <cols>
    <col min="1" max="1" width="16.81640625" style="4" customWidth="1"/>
    <col min="2" max="2" width="24.81640625" style="4" customWidth="1"/>
    <col min="3" max="3" width="40.81640625" style="4" customWidth="1"/>
    <col min="4" max="4" width="4.81640625" style="4" customWidth="1"/>
    <col min="5" max="5" width="24.81640625" style="4" customWidth="1"/>
    <col min="6" max="6" width="40.81640625" style="4" customWidth="1"/>
    <col min="7" max="7" width="16.81640625" style="4" customWidth="1"/>
    <col min="8" max="9" width="0" style="4" hidden="1" customWidth="1"/>
    <col min="10" max="16384" width="16.81640625" style="4" hidden="1"/>
  </cols>
  <sheetData>
    <row r="1" spans="2:6" ht="48" customHeight="1" x14ac:dyDescent="0.2">
      <c r="B1" s="18" t="s">
        <v>31</v>
      </c>
    </row>
    <row r="2" spans="2:6" ht="115" customHeight="1" x14ac:dyDescent="0.2">
      <c r="B2" s="90" t="s">
        <v>47</v>
      </c>
      <c r="C2" s="69"/>
      <c r="D2" s="69"/>
      <c r="E2" s="69"/>
      <c r="F2" s="69"/>
    </row>
    <row r="3" spans="2:6" ht="80" customHeight="1" thickBot="1" x14ac:dyDescent="0.25">
      <c r="B3" s="82" t="s">
        <v>19</v>
      </c>
      <c r="C3" s="82"/>
      <c r="D3" s="82"/>
      <c r="E3" s="82"/>
      <c r="F3" s="82"/>
    </row>
    <row r="4" spans="2:6" ht="48" customHeight="1" x14ac:dyDescent="0.2">
      <c r="B4" s="72" t="s">
        <v>4</v>
      </c>
      <c r="C4" s="78"/>
      <c r="D4" s="78"/>
      <c r="E4" s="78"/>
      <c r="F4" s="73"/>
    </row>
    <row r="5" spans="2:6" ht="48" customHeight="1" x14ac:dyDescent="0.2">
      <c r="B5" s="10" t="s">
        <v>0</v>
      </c>
      <c r="C5" s="91">
        <f>C6/(1+0.1)</f>
        <v>0</v>
      </c>
      <c r="D5" s="92"/>
      <c r="E5" s="92"/>
      <c r="F5" s="93"/>
    </row>
    <row r="6" spans="2:6" ht="48" customHeight="1" thickBot="1" x14ac:dyDescent="0.25">
      <c r="B6" s="3" t="s">
        <v>1</v>
      </c>
      <c r="C6" s="76">
        <f>ROUNDUP(C11/(1-C9),1)</f>
        <v>0</v>
      </c>
      <c r="D6" s="76"/>
      <c r="E6" s="76"/>
      <c r="F6" s="77"/>
    </row>
    <row r="7" spans="2:6" ht="48" customHeight="1" thickBot="1" x14ac:dyDescent="0.25">
      <c r="B7" s="67"/>
      <c r="C7" s="67"/>
      <c r="E7" s="67"/>
      <c r="F7" s="67"/>
    </row>
    <row r="8" spans="2:6" ht="48" customHeight="1" x14ac:dyDescent="0.2">
      <c r="B8" s="70" t="s">
        <v>2</v>
      </c>
      <c r="C8" s="71"/>
      <c r="D8" s="5"/>
      <c r="E8" s="72" t="s">
        <v>3</v>
      </c>
      <c r="F8" s="73"/>
    </row>
    <row r="9" spans="2:6" ht="48" customHeight="1" x14ac:dyDescent="0.2">
      <c r="B9" s="74" t="s">
        <v>44</v>
      </c>
      <c r="C9" s="1">
        <v>0.154</v>
      </c>
      <c r="D9" s="7"/>
      <c r="E9" s="74" t="s">
        <v>44</v>
      </c>
      <c r="F9" s="1">
        <v>0</v>
      </c>
    </row>
    <row r="10" spans="2:6" ht="48" customHeight="1" x14ac:dyDescent="0.2">
      <c r="B10" s="75"/>
      <c r="C10" s="8">
        <f>ROUNDUP(C6*C9,0)</f>
        <v>0</v>
      </c>
      <c r="D10" s="7"/>
      <c r="E10" s="75"/>
      <c r="F10" s="8">
        <f>ROUNDUP(C6*F9,0)</f>
        <v>0</v>
      </c>
    </row>
    <row r="11" spans="2:6" ht="48" customHeight="1" thickBot="1" x14ac:dyDescent="0.25">
      <c r="B11" s="41" t="s">
        <v>41</v>
      </c>
      <c r="C11" s="2">
        <v>0</v>
      </c>
      <c r="D11" s="7"/>
      <c r="E11" s="16" t="s">
        <v>42</v>
      </c>
      <c r="F11" s="9">
        <f>C6+F10</f>
        <v>0</v>
      </c>
    </row>
    <row r="12" spans="2:6" ht="48" customHeight="1" thickBot="1" x14ac:dyDescent="0.25">
      <c r="B12" s="68"/>
      <c r="C12" s="68"/>
      <c r="E12" s="68"/>
      <c r="F12" s="68"/>
    </row>
    <row r="13" spans="2:6" ht="48" customHeight="1" x14ac:dyDescent="0.2">
      <c r="B13" s="10" t="s">
        <v>12</v>
      </c>
      <c r="C13" s="11">
        <f>FLOOR(IF(C5&lt;=1000000, C5*0.1021, 102100 + (FLOOR(C5-1000000,1)*0.2042)),1)</f>
        <v>0</v>
      </c>
      <c r="D13" s="12"/>
      <c r="E13" s="10" t="s">
        <v>12</v>
      </c>
      <c r="F13" s="11">
        <f>FLOOR(IF(C5&lt;=1000000, C5*0.1021, 102100 + (FLOOR(C5-1000000,1)*0.2042)),1)</f>
        <v>0</v>
      </c>
    </row>
    <row r="14" spans="2:6" ht="48" customHeight="1" thickBot="1" x14ac:dyDescent="0.25">
      <c r="B14" s="13" t="s">
        <v>11</v>
      </c>
      <c r="C14" s="14">
        <f>C11-C13</f>
        <v>0</v>
      </c>
      <c r="D14" s="15"/>
      <c r="E14" s="16" t="s">
        <v>22</v>
      </c>
      <c r="F14" s="14">
        <f>F11-F13</f>
        <v>0</v>
      </c>
    </row>
    <row r="15" spans="2:6" ht="48" customHeight="1" x14ac:dyDescent="0.2">
      <c r="B15" s="83" t="s">
        <v>21</v>
      </c>
      <c r="C15" s="50"/>
      <c r="D15" s="15"/>
      <c r="E15" s="84" t="s">
        <v>23</v>
      </c>
      <c r="F15" s="50"/>
    </row>
    <row r="16" spans="2:6" ht="48" customHeight="1" x14ac:dyDescent="0.2">
      <c r="B16" s="49"/>
      <c r="C16" s="50"/>
      <c r="E16" s="49"/>
      <c r="F16" s="50"/>
    </row>
    <row r="17" spans="2:9" ht="80" customHeight="1" x14ac:dyDescent="0.2">
      <c r="B17" s="87" t="s">
        <v>6</v>
      </c>
      <c r="C17" s="88"/>
      <c r="D17" s="88"/>
      <c r="E17" s="88"/>
      <c r="F17" s="88"/>
    </row>
    <row r="18" spans="2:9" ht="400" customHeight="1" x14ac:dyDescent="0.2">
      <c r="B18" s="85" t="s">
        <v>7</v>
      </c>
      <c r="C18" s="86"/>
      <c r="D18" s="86"/>
      <c r="E18" s="86"/>
      <c r="F18" s="86"/>
    </row>
    <row r="19" spans="2:9" ht="40" customHeight="1" x14ac:dyDescent="0.2">
      <c r="B19" s="42"/>
      <c r="C19" s="42"/>
      <c r="D19" s="42"/>
      <c r="E19" s="42"/>
      <c r="F19" s="42"/>
      <c r="G19" s="15"/>
      <c r="H19" s="15"/>
      <c r="I19" s="15"/>
    </row>
    <row r="20" spans="2:9" ht="40" hidden="1" customHeight="1" x14ac:dyDescent="0.2">
      <c r="B20" s="42"/>
      <c r="C20" s="42"/>
      <c r="D20" s="42"/>
      <c r="E20" s="42"/>
      <c r="F20" s="42"/>
      <c r="G20" s="15"/>
      <c r="H20" s="15"/>
      <c r="I20" s="15"/>
    </row>
    <row r="21" spans="2:9" ht="40" hidden="1" customHeight="1" x14ac:dyDescent="0.2">
      <c r="B21" s="42"/>
      <c r="C21" s="42"/>
      <c r="D21" s="42"/>
      <c r="E21" s="42"/>
      <c r="F21" s="42"/>
      <c r="G21" s="15"/>
      <c r="H21" s="15"/>
      <c r="I21" s="15"/>
    </row>
    <row r="22" spans="2:9" ht="15.5" hidden="1" x14ac:dyDescent="0.2">
      <c r="B22" s="15"/>
      <c r="C22" s="15"/>
      <c r="D22" s="15"/>
      <c r="E22" s="15"/>
      <c r="F22" s="15"/>
      <c r="G22" s="15"/>
      <c r="H22" s="15"/>
      <c r="I22" s="15"/>
    </row>
    <row r="23" spans="2:9" ht="15.5" hidden="1" x14ac:dyDescent="0.2">
      <c r="B23" s="15"/>
      <c r="C23" s="15"/>
      <c r="D23" s="15"/>
      <c r="E23" s="15"/>
      <c r="F23" s="15"/>
      <c r="G23" s="15"/>
      <c r="H23" s="15"/>
      <c r="I23" s="15"/>
    </row>
    <row r="24" spans="2:9" ht="15.5" hidden="1" x14ac:dyDescent="0.2">
      <c r="B24" s="15"/>
      <c r="C24" s="15"/>
      <c r="D24" s="15"/>
      <c r="E24" s="15"/>
      <c r="F24" s="15"/>
      <c r="G24" s="15"/>
      <c r="H24" s="15"/>
      <c r="I24" s="15"/>
    </row>
    <row r="25" spans="2:9" ht="15.5" hidden="1" x14ac:dyDescent="0.2">
      <c r="B25" s="15"/>
      <c r="C25" s="15"/>
      <c r="D25" s="15"/>
      <c r="E25" s="15"/>
      <c r="F25" s="15"/>
      <c r="G25" s="15"/>
      <c r="H25" s="15"/>
      <c r="I25" s="15"/>
    </row>
    <row r="26" spans="2:9" ht="15.5" hidden="1" x14ac:dyDescent="0.2">
      <c r="B26" s="15"/>
      <c r="C26" s="15"/>
      <c r="D26" s="15"/>
      <c r="E26" s="15"/>
      <c r="F26" s="15"/>
      <c r="G26" s="15"/>
      <c r="H26" s="15"/>
      <c r="I26" s="15"/>
    </row>
    <row r="27" spans="2:9" ht="15.5" hidden="1" x14ac:dyDescent="0.2">
      <c r="B27" s="15"/>
      <c r="C27" s="15"/>
      <c r="D27" s="15"/>
      <c r="E27" s="15"/>
      <c r="F27" s="15"/>
      <c r="G27" s="15"/>
      <c r="H27" s="15"/>
      <c r="I27" s="15"/>
    </row>
  </sheetData>
  <sheetProtection algorithmName="SHA-512" hashValue="3gumpqtjR7Bz+BxWnohj76yRjDfhjJXBxCpAG2tiEO4fyAMA5AaY+YT3vyOHaZajYDsykOT6Lh5gBDMOEvrYPQ==" saltValue="UWEreYiWx6h6h6igVF+vaQ==" spinCount="100000" sheet="1" objects="1" scenarios="1" selectLockedCells="1"/>
  <mergeCells count="22">
    <mergeCell ref="B7:C7"/>
    <mergeCell ref="E7:F7"/>
    <mergeCell ref="B2:F2"/>
    <mergeCell ref="B3:F3"/>
    <mergeCell ref="B4:F4"/>
    <mergeCell ref="C5:F5"/>
    <mergeCell ref="C6:F6"/>
    <mergeCell ref="B8:C8"/>
    <mergeCell ref="E8:F8"/>
    <mergeCell ref="B12:C12"/>
    <mergeCell ref="E12:F12"/>
    <mergeCell ref="B19:F19"/>
    <mergeCell ref="B9:B10"/>
    <mergeCell ref="E9:E10"/>
    <mergeCell ref="B20:F20"/>
    <mergeCell ref="B21:F21"/>
    <mergeCell ref="B15:C15"/>
    <mergeCell ref="E15:F15"/>
    <mergeCell ref="B16:C16"/>
    <mergeCell ref="E16:F16"/>
    <mergeCell ref="B17:F17"/>
    <mergeCell ref="B18:F18"/>
  </mergeCells>
  <phoneticPr fontId="1"/>
  <pageMargins left="0.7" right="0.7" top="0.75" bottom="0.75" header="0.3" footer="0.3"/>
  <pageSetup paperSize="9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最初にお読みください</vt:lpstr>
      <vt:lpstr>①契約金額で計算</vt:lpstr>
      <vt:lpstr>②お支払い金額で計算</vt:lpstr>
      <vt:lpstr>③ランサー手取りで計算</vt:lpstr>
      <vt:lpstr>④【割引】契約金額で計算</vt:lpstr>
      <vt:lpstr>⑤【割引】お支払い金額で計算</vt:lpstr>
      <vt:lpstr>⑥【割引】ランサー手取りで計算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2014-09-08T23:04:42Z</dcterms:created>
  <dcterms:modified xsi:type="dcterms:W3CDTF">2022-10-06T01:50:26Z</dcterms:modified>
  <cp:category/>
</cp:coreProperties>
</file>